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COMPTABILITE\ALEX DOCUMENTS\REGIE T.SEJOUR\COURRIERS T. SEJOUR\TABLEAU A REMETTRE AU PARTICULIER\"/>
    </mc:Choice>
  </mc:AlternateContent>
  <workbookProtection workbookAlgorithmName="SHA-512" workbookHashValue="TyokSHNdEd6g6qHtBdvCwqAkivRfGl443IUYgiBfovTe1kQsqaa+1c+6zBztB1GF+pf2tGMX+A7NH+O3sgN9UQ==" workbookSaltValue="G6+Q1KIXy/LGKk/u7Uty5w==" workbookSpinCount="100000" lockStructure="1"/>
  <bookViews>
    <workbookView xWindow="0" yWindow="0" windowWidth="28800" windowHeight="11832"/>
  </bookViews>
  <sheets>
    <sheet name="NON CLASSES" sheetId="1" r:id="rId1"/>
    <sheet name="CLASSES" sheetId="2" r:id="rId2"/>
  </sheets>
  <definedNames>
    <definedName name="Z_28C3283E_C194_4196_BA0E_12DBD7DEB142_.wvu.PrintArea" localSheetId="1" hidden="1">CLASSES!$A$1:$O$64</definedName>
    <definedName name="Z_28C3283E_C194_4196_BA0E_12DBD7DEB142_.wvu.PrintArea" localSheetId="0" hidden="1">'NON CLASSES'!$A$2:$AM$51</definedName>
    <definedName name="_xlnm.Print_Area" localSheetId="1">CLASSES!$A$1:$U$56</definedName>
    <definedName name="_xlnm.Print_Area" localSheetId="0">'NON CLASSES'!$A$1:$AR$42</definedName>
  </definedNames>
  <calcPr calcId="162913"/>
  <customWorkbookViews>
    <customWorkbookView name="Alexandra - Affichage personnalisé" guid="{28C3283E-C194-4196-BA0E-12DBD7DEB142}" mergeInterval="0" personalView="1" maximized="1" xWindow="-9" yWindow="-9" windowWidth="1938" windowHeight="1050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4" i="2" l="1"/>
  <c r="AR28" i="1"/>
  <c r="U16" i="2" l="1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O26" i="1" l="1"/>
  <c r="Z26" i="1" s="1"/>
  <c r="AD26" i="1" s="1"/>
  <c r="AF26" i="1" s="1"/>
  <c r="AL26" i="1" s="1"/>
  <c r="AJ12" i="1"/>
  <c r="Q12" i="1"/>
  <c r="AR26" i="1" l="1"/>
  <c r="AN26" i="1"/>
  <c r="I12" i="1"/>
  <c r="I13" i="2"/>
  <c r="I15" i="2"/>
  <c r="I16" i="2"/>
  <c r="I17" i="2"/>
  <c r="I18" i="2"/>
  <c r="I19" i="2"/>
  <c r="O19" i="2" s="1"/>
  <c r="I20" i="2"/>
  <c r="I21" i="2"/>
  <c r="I22" i="2"/>
  <c r="I23" i="2"/>
  <c r="O23" i="2" s="1"/>
  <c r="I24" i="2"/>
  <c r="I25" i="2"/>
  <c r="I26" i="2"/>
  <c r="I27" i="2"/>
  <c r="O27" i="2" s="1"/>
  <c r="I28" i="2"/>
  <c r="I29" i="2"/>
  <c r="I30" i="2"/>
  <c r="I31" i="2"/>
  <c r="O31" i="2" s="1"/>
  <c r="I32" i="2"/>
  <c r="I33" i="2"/>
  <c r="I34" i="2"/>
  <c r="I35" i="2"/>
  <c r="O35" i="2" s="1"/>
  <c r="I36" i="2"/>
  <c r="O36" i="2" s="1"/>
  <c r="I37" i="2"/>
  <c r="I38" i="2"/>
  <c r="I39" i="2"/>
  <c r="O39" i="2" s="1"/>
  <c r="I40" i="2"/>
  <c r="O40" i="2" s="1"/>
  <c r="I41" i="2"/>
  <c r="I42" i="2"/>
  <c r="I14" i="2"/>
  <c r="O15" i="2" l="1"/>
  <c r="U15" i="2"/>
  <c r="O13" i="2"/>
  <c r="Q13" i="2" s="1"/>
  <c r="U13" i="2"/>
  <c r="O37" i="2"/>
  <c r="Q37" i="2" s="1"/>
  <c r="O21" i="2"/>
  <c r="O33" i="2"/>
  <c r="Q33" i="2" s="1"/>
  <c r="O17" i="2"/>
  <c r="Q17" i="2" s="1"/>
  <c r="O29" i="2"/>
  <c r="Q29" i="2" s="1"/>
  <c r="O41" i="2"/>
  <c r="Q41" i="2" s="1"/>
  <c r="O25" i="2"/>
  <c r="Q25" i="2" s="1"/>
  <c r="O12" i="1"/>
  <c r="Z12" i="1" s="1"/>
  <c r="AD12" i="1" s="1"/>
  <c r="AF12" i="1" s="1"/>
  <c r="O28" i="2"/>
  <c r="Q28" i="2" s="1"/>
  <c r="O42" i="2"/>
  <c r="Q42" i="2" s="1"/>
  <c r="O38" i="2"/>
  <c r="O34" i="2"/>
  <c r="O30" i="2"/>
  <c r="Q30" i="2" s="1"/>
  <c r="O26" i="2"/>
  <c r="O22" i="2"/>
  <c r="O18" i="2"/>
  <c r="O14" i="2"/>
  <c r="O32" i="2"/>
  <c r="Q32" i="2" s="1"/>
  <c r="O24" i="2"/>
  <c r="O20" i="2"/>
  <c r="O16" i="2"/>
  <c r="Q27" i="2"/>
  <c r="Q31" i="2"/>
  <c r="Q34" i="2"/>
  <c r="Q35" i="2"/>
  <c r="Q36" i="2"/>
  <c r="Q38" i="2"/>
  <c r="Q39" i="2"/>
  <c r="Q40" i="2"/>
  <c r="Q23" i="2"/>
  <c r="Q21" i="2"/>
  <c r="Q19" i="2"/>
  <c r="Q15" i="2"/>
  <c r="J48" i="2" l="1"/>
  <c r="Q14" i="2"/>
  <c r="U14" i="2" s="1"/>
  <c r="Q16" i="2"/>
  <c r="Q18" i="2"/>
  <c r="Q20" i="2"/>
  <c r="Q22" i="2"/>
  <c r="Q24" i="2"/>
  <c r="Q26" i="2"/>
  <c r="AH12" i="1"/>
  <c r="M12" i="1" l="1"/>
  <c r="AL12" i="1" l="1"/>
  <c r="AN12" i="1" l="1"/>
  <c r="AR12" i="1" s="1"/>
  <c r="J33" i="1" s="1"/>
</calcChain>
</file>

<file path=xl/sharedStrings.xml><?xml version="1.0" encoding="utf-8"?>
<sst xmlns="http://schemas.openxmlformats.org/spreadsheetml/2006/main" count="602" uniqueCount="85">
  <si>
    <t>Nom du propriétaire :</t>
  </si>
  <si>
    <t>DECLARATION TAXE DE SEJOUR 2019</t>
  </si>
  <si>
    <t>LOCATION SAISONNIERE NON CLASSEE</t>
  </si>
  <si>
    <t>Tél du propriétaire :</t>
  </si>
  <si>
    <t>E-mail du propriétaire :</t>
  </si>
  <si>
    <t>Prix location</t>
  </si>
  <si>
    <t>Locataires 1</t>
  </si>
  <si>
    <t>au</t>
  </si>
  <si>
    <t>=</t>
  </si>
  <si>
    <t>÷</t>
  </si>
  <si>
    <t>(</t>
  </si>
  <si>
    <t>ad</t>
  </si>
  <si>
    <t>+</t>
  </si>
  <si>
    <t>enf</t>
  </si>
  <si>
    <t>)</t>
  </si>
  <si>
    <t>X</t>
  </si>
  <si>
    <t>Locataires 2</t>
  </si>
  <si>
    <t>Locataires 3</t>
  </si>
  <si>
    <t>Locataires 4</t>
  </si>
  <si>
    <t>Locataires 5</t>
  </si>
  <si>
    <t>Locataires 6</t>
  </si>
  <si>
    <t>Locataires 7</t>
  </si>
  <si>
    <t>Locataires 8</t>
  </si>
  <si>
    <t>Locataires 9</t>
  </si>
  <si>
    <t>Locataires 10</t>
  </si>
  <si>
    <t>Je soussigné (e)</t>
  </si>
  <si>
    <t xml:space="preserve"> Déclare avoir encaissé la somme de </t>
  </si>
  <si>
    <t>Déclaration établie à</t>
  </si>
  <si>
    <t>le</t>
  </si>
  <si>
    <t xml:space="preserve"> / 2019</t>
  </si>
  <si>
    <t>N° du chèque</t>
  </si>
  <si>
    <t xml:space="preserve">Nom de l'agence bancaire  </t>
  </si>
  <si>
    <t>Signature du propriétaire</t>
  </si>
  <si>
    <t xml:space="preserve"> Déclare n'avoir encaissé aucune somme</t>
  </si>
  <si>
    <t>Mairie d'Arès - 7, rue Pierre Pauilhac - 33740 Arès</t>
  </si>
  <si>
    <t>Tél : 05 56 03 93 03 - www.ville-ares.fr</t>
  </si>
  <si>
    <t>Et avoir reversé cette somme au régisseur de la taxe de séjour de la Mairie d'Arès</t>
  </si>
  <si>
    <t xml:space="preserve"> Par chèque bancaire à l'ordre du "Trésor Public" </t>
  </si>
  <si>
    <t>Locataires 11</t>
  </si>
  <si>
    <t>Locataires 12</t>
  </si>
  <si>
    <t>Locataires 13</t>
  </si>
  <si>
    <t>Locataires 14</t>
  </si>
  <si>
    <t>Locataires 15</t>
  </si>
  <si>
    <t>Adresse du Propriétaire :</t>
  </si>
  <si>
    <t>Adresse du meublé loué:</t>
  </si>
  <si>
    <t>Nbre pers assujetties</t>
  </si>
  <si>
    <t>Locataires 16</t>
  </si>
  <si>
    <t>Locataires 17</t>
  </si>
  <si>
    <t>Locataires 18</t>
  </si>
  <si>
    <t>Locataires 19</t>
  </si>
  <si>
    <t>Locataires 20</t>
  </si>
  <si>
    <t>Locataires 21</t>
  </si>
  <si>
    <t>Locataires 22</t>
  </si>
  <si>
    <t>Locataires 23</t>
  </si>
  <si>
    <t>Locataires 24</t>
  </si>
  <si>
    <t>Locataires 25</t>
  </si>
  <si>
    <t>Locataires 26</t>
  </si>
  <si>
    <t>Locataires 27</t>
  </si>
  <si>
    <t>Locataires 28</t>
  </si>
  <si>
    <t>Locataires 29</t>
  </si>
  <si>
    <t>Locataires 30</t>
  </si>
  <si>
    <t>Montant taxe de séjour à collecter</t>
  </si>
  <si>
    <t>Date arrivée (jj/mm/aaaa)</t>
  </si>
  <si>
    <t>Date départ (jj/mm/aaaa)</t>
  </si>
  <si>
    <t>Nbre nuits</t>
  </si>
  <si>
    <t>Prix location par nuit</t>
  </si>
  <si>
    <t>Prix nuitée</t>
  </si>
  <si>
    <t>% taxe nuitée</t>
  </si>
  <si>
    <t>Montant par nuitée</t>
  </si>
  <si>
    <t>Nbr pers assujettis (Ad)</t>
  </si>
  <si>
    <t>x</t>
  </si>
  <si>
    <t>Montant total à collecter</t>
  </si>
  <si>
    <t xml:space="preserve"> Domiciliation : TP Bx - Code banque : 10071 - Guichet : 33000 - N° cpte : 00002002780 - Clé : 83</t>
  </si>
  <si>
    <t xml:space="preserve"> IBAN : FR76 1007 1330 0000 0020 0278 083 - BIC : TRPUFRP1</t>
  </si>
  <si>
    <t xml:space="preserve"> Par virement sur le compte "Régie Taxe de Séjour Arès"</t>
  </si>
  <si>
    <t>tarif nuitée</t>
  </si>
  <si>
    <t>Montant taxe de séjour           à collecter</t>
  </si>
  <si>
    <r>
      <t>Nbre occupants  (</t>
    </r>
    <r>
      <rPr>
        <b/>
        <sz val="12"/>
        <color theme="5" tint="-0.249977111117893"/>
        <rFont val="Calibri"/>
        <family val="2"/>
        <scheme val="minor"/>
      </rPr>
      <t>Ad à partir de 18 ans</t>
    </r>
    <r>
      <rPr>
        <b/>
        <sz val="12"/>
        <color rgb="FF0070C0"/>
        <rFont val="Calibri"/>
        <family val="2"/>
        <scheme val="minor"/>
      </rPr>
      <t xml:space="preserve"> + Enf)</t>
    </r>
  </si>
  <si>
    <t>Total à collecter</t>
  </si>
  <si>
    <r>
      <t xml:space="preserve">Dans tous les cas, le montant par nuitée ne peut excéder </t>
    </r>
    <r>
      <rPr>
        <b/>
        <sz val="16"/>
        <color indexed="10"/>
        <rFont val="Calibri"/>
        <family val="2"/>
      </rPr>
      <t>2,30 €</t>
    </r>
  </si>
  <si>
    <t>Téléphone :</t>
  </si>
  <si>
    <t>Adresse mail :</t>
  </si>
  <si>
    <r>
      <t xml:space="preserve">Montant par nuitée </t>
    </r>
    <r>
      <rPr>
        <b/>
        <sz val="12"/>
        <color rgb="FFFF0000"/>
        <rFont val="Calibri"/>
        <family val="2"/>
        <scheme val="minor"/>
      </rPr>
      <t>max 2,30€</t>
    </r>
  </si>
  <si>
    <t>10% Taxe Additionnelle Départementale</t>
  </si>
  <si>
    <t>LOCATION SAISONNIERE CLASSEE ET CHAMBRE D'HÔTE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</si>
</sst>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 &quot;##&quot; &quot;##&quot; &quot;##&quot; &quot;##"/>
    <numFmt numFmtId="165" formatCode="#,##0.00\ &quot;€&quot;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sz val="9"/>
      <color rgb="FF153259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837E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837E"/>
      <name val="Calibri"/>
      <family val="2"/>
      <scheme val="minor"/>
    </font>
    <font>
      <b/>
      <sz val="12"/>
      <color rgb="FF00837E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CC66FF"/>
      <name val="Calibri"/>
      <family val="2"/>
      <scheme val="minor"/>
    </font>
    <font>
      <sz val="12"/>
      <color rgb="FFCC66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indexed="10"/>
      <name val="Calibri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837E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837E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 applyProtection="1"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5" fontId="9" fillId="0" borderId="1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/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0" fontId="15" fillId="0" borderId="15" xfId="0" applyFont="1" applyFill="1" applyBorder="1" applyAlignment="1"/>
    <xf numFmtId="0" fontId="15" fillId="0" borderId="0" xfId="0" applyFont="1" applyFill="1" applyAlignment="1">
      <alignment horizontal="center" vertical="top"/>
    </xf>
    <xf numFmtId="0" fontId="10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/>
    </xf>
    <xf numFmtId="14" fontId="20" fillId="2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horizontal="center" vertical="center"/>
    </xf>
    <xf numFmtId="14" fontId="20" fillId="2" borderId="12" xfId="0" applyNumberFormat="1" applyFont="1" applyFill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20" fillId="2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left" vertical="center"/>
    </xf>
    <xf numFmtId="9" fontId="20" fillId="0" borderId="12" xfId="0" applyNumberFormat="1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9" fontId="20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165" fontId="26" fillId="0" borderId="13" xfId="0" applyNumberFormat="1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9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33" fillId="0" borderId="12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3" fillId="2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2" borderId="10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34" fillId="0" borderId="1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right" vertical="center"/>
    </xf>
    <xf numFmtId="0" fontId="23" fillId="2" borderId="0" xfId="0" applyFont="1" applyFill="1" applyAlignment="1" applyProtection="1">
      <alignment vertical="center"/>
      <protection locked="0"/>
    </xf>
    <xf numFmtId="0" fontId="16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16" fontId="23" fillId="2" borderId="0" xfId="0" applyNumberFormat="1" applyFont="1" applyFill="1" applyAlignment="1" applyProtection="1">
      <alignment vertical="center"/>
      <protection locked="0"/>
    </xf>
    <xf numFmtId="0" fontId="33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165" fontId="21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3" fillId="2" borderId="0" xfId="0" applyFont="1" applyFill="1" applyAlignment="1" applyProtection="1">
      <alignment horizontal="center" vertical="center"/>
      <protection locked="0"/>
    </xf>
    <xf numFmtId="0" fontId="32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3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" borderId="0" xfId="0" applyFont="1" applyFill="1" applyAlignment="1" applyProtection="1">
      <alignment horizontal="left" vertical="center"/>
      <protection locked="0"/>
    </xf>
    <xf numFmtId="165" fontId="21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7" fillId="0" borderId="0" xfId="1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164" fontId="16" fillId="2" borderId="22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CC66FF"/>
      <color rgb="FFFF5050"/>
      <color rgb="FFFF33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784860</xdr:colOff>
      <xdr:row>27</xdr:row>
      <xdr:rowOff>68580</xdr:rowOff>
    </xdr:from>
    <xdr:to>
      <xdr:col>15</xdr:col>
      <xdr:colOff>198120</xdr:colOff>
      <xdr:row>27</xdr:row>
      <xdr:rowOff>327660</xdr:rowOff>
    </xdr:to>
    <xdr:pic>
      <xdr:nvPicPr>
        <xdr:cNvPr id="2" name="Image 2" descr="noun_Warning_8000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72" r="7204" b="14490"/>
        <a:stretch>
          <a:fillRect/>
        </a:stretch>
      </xdr:blipFill>
      <xdr:spPr bwMode="auto">
        <a:xfrm>
          <a:off x="6682740" y="9768840"/>
          <a:ext cx="2209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22861</xdr:colOff>
      <xdr:row>1</xdr:row>
      <xdr:rowOff>15240</xdr:rowOff>
    </xdr:from>
    <xdr:to>
      <xdr:col>6</xdr:col>
      <xdr:colOff>441961</xdr:colOff>
      <xdr:row>4</xdr:row>
      <xdr:rowOff>307293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1" y="205740"/>
          <a:ext cx="2247900" cy="1435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7620</xdr:rowOff>
    </xdr:from>
    <xdr:to>
      <xdr:col>6</xdr:col>
      <xdr:colOff>195015</xdr:colOff>
      <xdr:row>4</xdr:row>
      <xdr:rowOff>30479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7620"/>
          <a:ext cx="1993334" cy="1272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R52"/>
  <sheetViews>
    <sheetView tabSelected="1" topLeftCell="C10" workbookViewId="0">
      <selection activeCell="B33" sqref="B33"/>
    </sheetView>
  </sheetViews>
  <sheetFormatPr baseColWidth="10" defaultRowHeight="14.4" x14ac:dyDescent="0.3"/>
  <cols>
    <col min="1" max="4" width="3.33203125" customWidth="1"/>
    <col min="5" max="5" width="13.33203125" customWidth="1"/>
    <col min="6" max="6" width="3.33203125" customWidth="1"/>
    <col min="7" max="7" width="13.33203125" customWidth="1"/>
    <col min="8" max="8" width="3.33203125" customWidth="1"/>
    <col min="9" max="9" width="11.6640625" customWidth="1"/>
    <col min="10" max="10" width="3.33203125" customWidth="1"/>
    <col min="11" max="11" width="11.6640625" customWidth="1"/>
    <col min="12" max="12" width="3.33203125" customWidth="1"/>
    <col min="13" max="13" width="5.6640625" customWidth="1"/>
    <col min="14" max="14" width="3.33203125" customWidth="1"/>
    <col min="15" max="15" width="11.6640625" customWidth="1"/>
    <col min="16" max="17" width="3.33203125" customWidth="1"/>
    <col min="18" max="18" width="2.33203125" customWidth="1"/>
    <col min="19" max="23" width="3.33203125" customWidth="1"/>
    <col min="24" max="24" width="2.33203125" customWidth="1"/>
    <col min="25" max="25" width="3.33203125" customWidth="1"/>
    <col min="26" max="26" width="11.6640625" customWidth="1"/>
    <col min="27" max="27" width="3.33203125" customWidth="1"/>
    <col min="28" max="28" width="6.88671875" customWidth="1"/>
    <col min="29" max="29" width="3.33203125" customWidth="1"/>
    <col min="30" max="30" width="11.6640625" customWidth="1"/>
    <col min="31" max="31" width="3.33203125" customWidth="1"/>
    <col min="32" max="32" width="11.6640625" customWidth="1"/>
    <col min="33" max="33" width="3.33203125" customWidth="1"/>
    <col min="34" max="34" width="5.6640625" customWidth="1"/>
    <col min="35" max="35" width="3.33203125" customWidth="1"/>
    <col min="36" max="36" width="10.6640625" customWidth="1"/>
    <col min="37" max="37" width="3.33203125" customWidth="1"/>
    <col min="38" max="38" width="11.6640625" customWidth="1"/>
    <col min="39" max="39" width="4.44140625" customWidth="1"/>
    <col min="40" max="40" width="11.6640625" customWidth="1"/>
    <col min="41" max="41" width="3.33203125" customWidth="1"/>
    <col min="42" max="42" width="16" customWidth="1"/>
    <col min="43" max="43" width="3.33203125" customWidth="1"/>
    <col min="44" max="44" width="11.6640625" customWidth="1"/>
  </cols>
  <sheetData>
    <row r="1" spans="1:44" ht="15" thickBot="1" x14ac:dyDescent="0.35"/>
    <row r="2" spans="1:44" s="43" customFormat="1" ht="30" customHeight="1" x14ac:dyDescent="0.3">
      <c r="J2" s="144" t="s">
        <v>1</v>
      </c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6"/>
      <c r="AA2" s="85" t="s">
        <v>0</v>
      </c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</row>
    <row r="3" spans="1:44" s="43" customFormat="1" ht="30" customHeight="1" x14ac:dyDescent="0.3">
      <c r="J3" s="147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9"/>
      <c r="AA3" s="85" t="s">
        <v>43</v>
      </c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</row>
    <row r="4" spans="1:44" s="43" customFormat="1" ht="30" customHeight="1" x14ac:dyDescent="0.3">
      <c r="J4" s="147" t="s">
        <v>2</v>
      </c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  <c r="AA4" s="85" t="s">
        <v>44</v>
      </c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</row>
    <row r="5" spans="1:44" s="43" customFormat="1" ht="30" customHeight="1" thickBot="1" x14ac:dyDescent="0.35">
      <c r="J5" s="150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2"/>
      <c r="AA5" s="85" t="s">
        <v>3</v>
      </c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</row>
    <row r="6" spans="1:44" s="43" customFormat="1" ht="30" customHeight="1" x14ac:dyDescent="0.3">
      <c r="J6" s="4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85" t="s">
        <v>4</v>
      </c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</row>
    <row r="7" spans="1:44" s="43" customFormat="1" ht="25.2" customHeight="1" x14ac:dyDescent="0.3">
      <c r="J7" s="44"/>
      <c r="K7" s="44"/>
      <c r="L7" s="8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  <c r="AM7" s="160"/>
      <c r="AN7" s="161"/>
      <c r="AO7" s="161"/>
      <c r="AP7" s="161"/>
      <c r="AQ7" s="161"/>
      <c r="AR7" s="161"/>
    </row>
    <row r="8" spans="1:44" s="43" customFormat="1" ht="25.2" customHeight="1" x14ac:dyDescent="0.3">
      <c r="J8" s="44"/>
      <c r="L8" s="45"/>
      <c r="AA8" s="45"/>
    </row>
    <row r="9" spans="1:44" s="43" customFormat="1" ht="19.95" customHeight="1" x14ac:dyDescent="0.3">
      <c r="J9" s="44"/>
      <c r="L9" s="45"/>
      <c r="AA9" s="45"/>
    </row>
    <row r="10" spans="1:44" s="46" customFormat="1" ht="19.95" customHeight="1" x14ac:dyDescent="0.3">
      <c r="E10" s="164" t="s">
        <v>62</v>
      </c>
      <c r="F10" s="47"/>
      <c r="G10" s="166" t="s">
        <v>63</v>
      </c>
      <c r="H10" s="47"/>
      <c r="I10" s="170" t="s">
        <v>64</v>
      </c>
      <c r="J10" s="48"/>
      <c r="K10" s="164" t="s">
        <v>5</v>
      </c>
      <c r="L10" s="47"/>
      <c r="M10" s="172" t="s">
        <v>64</v>
      </c>
      <c r="N10" s="47"/>
      <c r="O10" s="166" t="s">
        <v>65</v>
      </c>
      <c r="P10" s="47"/>
      <c r="Q10" s="166" t="s">
        <v>77</v>
      </c>
      <c r="R10" s="166"/>
      <c r="S10" s="166"/>
      <c r="T10" s="166"/>
      <c r="U10" s="166"/>
      <c r="V10" s="166"/>
      <c r="W10" s="166"/>
      <c r="X10" s="166"/>
      <c r="Y10" s="47"/>
      <c r="Z10" s="166" t="s">
        <v>66</v>
      </c>
      <c r="AA10" s="47"/>
      <c r="AB10" s="166" t="s">
        <v>67</v>
      </c>
      <c r="AC10" s="49"/>
      <c r="AD10" s="174" t="s">
        <v>68</v>
      </c>
      <c r="AE10" s="50"/>
      <c r="AF10" s="176" t="s">
        <v>82</v>
      </c>
      <c r="AG10" s="49"/>
      <c r="AH10" s="172" t="s">
        <v>64</v>
      </c>
      <c r="AI10" s="47"/>
      <c r="AJ10" s="178" t="s">
        <v>69</v>
      </c>
      <c r="AK10" s="51"/>
      <c r="AL10" s="168" t="s">
        <v>61</v>
      </c>
      <c r="AN10" s="164" t="s">
        <v>61</v>
      </c>
      <c r="AO10" s="52"/>
      <c r="AP10" s="166" t="s">
        <v>83</v>
      </c>
      <c r="AQ10" s="52"/>
      <c r="AR10" s="162" t="s">
        <v>71</v>
      </c>
    </row>
    <row r="11" spans="1:44" s="53" customFormat="1" ht="40.200000000000003" customHeight="1" x14ac:dyDescent="0.3">
      <c r="E11" s="165"/>
      <c r="F11" s="54"/>
      <c r="G11" s="167"/>
      <c r="H11" s="54"/>
      <c r="I11" s="171"/>
      <c r="J11" s="48"/>
      <c r="K11" s="165"/>
      <c r="L11" s="54"/>
      <c r="M11" s="173"/>
      <c r="N11" s="54"/>
      <c r="O11" s="167"/>
      <c r="P11" s="54"/>
      <c r="Q11" s="167"/>
      <c r="R11" s="167"/>
      <c r="S11" s="167"/>
      <c r="T11" s="167"/>
      <c r="U11" s="167"/>
      <c r="V11" s="167"/>
      <c r="W11" s="167"/>
      <c r="X11" s="167"/>
      <c r="Y11" s="54"/>
      <c r="Z11" s="167"/>
      <c r="AA11" s="54"/>
      <c r="AB11" s="167"/>
      <c r="AC11" s="55"/>
      <c r="AD11" s="175"/>
      <c r="AE11" s="50"/>
      <c r="AF11" s="177"/>
      <c r="AG11" s="55"/>
      <c r="AH11" s="173"/>
      <c r="AI11" s="54"/>
      <c r="AJ11" s="179"/>
      <c r="AK11" s="56"/>
      <c r="AL11" s="169"/>
      <c r="AN11" s="165"/>
      <c r="AP11" s="167"/>
      <c r="AR11" s="163"/>
    </row>
    <row r="12" spans="1:44" s="71" customFormat="1" ht="30" customHeight="1" x14ac:dyDescent="0.3">
      <c r="A12" s="153" t="s">
        <v>6</v>
      </c>
      <c r="B12" s="153"/>
      <c r="C12" s="154"/>
      <c r="D12" s="154"/>
      <c r="E12" s="57"/>
      <c r="F12" s="58" t="s">
        <v>7</v>
      </c>
      <c r="G12" s="59"/>
      <c r="H12" s="60" t="s">
        <v>8</v>
      </c>
      <c r="I12" s="86" t="str">
        <f>IF(E12="","",G12-E12)</f>
        <v/>
      </c>
      <c r="J12" s="61"/>
      <c r="K12" s="62"/>
      <c r="L12" s="63" t="s">
        <v>9</v>
      </c>
      <c r="M12" s="87" t="str">
        <f t="shared" ref="M12:M26" si="0">I12</f>
        <v/>
      </c>
      <c r="N12" s="60" t="s">
        <v>8</v>
      </c>
      <c r="O12" s="64" t="str">
        <f>IFERROR(K12/I12,"")</f>
        <v/>
      </c>
      <c r="P12" s="63" t="s">
        <v>9</v>
      </c>
      <c r="Q12" s="63" t="str">
        <f>IF(S12="","",S12+V12)</f>
        <v/>
      </c>
      <c r="R12" s="65" t="s">
        <v>10</v>
      </c>
      <c r="S12" s="92"/>
      <c r="T12" s="63" t="s">
        <v>11</v>
      </c>
      <c r="U12" s="63" t="s">
        <v>12</v>
      </c>
      <c r="V12" s="66"/>
      <c r="W12" s="63" t="s">
        <v>13</v>
      </c>
      <c r="X12" s="67" t="s">
        <v>14</v>
      </c>
      <c r="Y12" s="60" t="s">
        <v>8</v>
      </c>
      <c r="Z12" s="64" t="str">
        <f>IFERROR(O12/Q12,"")</f>
        <v/>
      </c>
      <c r="AA12" s="63" t="s">
        <v>15</v>
      </c>
      <c r="AB12" s="68">
        <v>0.05</v>
      </c>
      <c r="AC12" s="60" t="s">
        <v>8</v>
      </c>
      <c r="AD12" s="89" t="str">
        <f>IFERROR(Z12*AB12,"")</f>
        <v/>
      </c>
      <c r="AE12" s="61"/>
      <c r="AF12" s="90" t="str">
        <f>IF(I12="","",IF(AD12&gt;2.3,2.3,AD12))</f>
        <v/>
      </c>
      <c r="AG12" s="63" t="s">
        <v>15</v>
      </c>
      <c r="AH12" s="88" t="str">
        <f>I12</f>
        <v/>
      </c>
      <c r="AI12" s="63" t="s">
        <v>15</v>
      </c>
      <c r="AJ12" s="91" t="str">
        <f>IF(S12="","",S12)</f>
        <v/>
      </c>
      <c r="AK12" s="60" t="s">
        <v>8</v>
      </c>
      <c r="AL12" s="69" t="str">
        <f>IFERROR(AF12*AH12*AJ12,"")</f>
        <v/>
      </c>
      <c r="AN12" s="70" t="str">
        <f t="shared" ref="AN12:AN26" si="1">AL12</f>
        <v/>
      </c>
      <c r="AO12" s="63" t="s">
        <v>70</v>
      </c>
      <c r="AP12" s="135">
        <v>1.1000000000000001</v>
      </c>
      <c r="AQ12" s="60" t="s">
        <v>8</v>
      </c>
      <c r="AR12" s="69" t="str">
        <f>IF(AL12="","",(AN12*AP12))</f>
        <v/>
      </c>
    </row>
    <row r="13" spans="1:44" s="71" customFormat="1" ht="30" customHeight="1" x14ac:dyDescent="0.3">
      <c r="A13" s="153" t="s">
        <v>16</v>
      </c>
      <c r="B13" s="153"/>
      <c r="C13" s="154"/>
      <c r="D13" s="154"/>
      <c r="E13" s="57"/>
      <c r="F13" s="58" t="s">
        <v>7</v>
      </c>
      <c r="G13" s="59"/>
      <c r="H13" s="60" t="s">
        <v>8</v>
      </c>
      <c r="I13" s="86" t="str">
        <f t="shared" ref="I13:I26" si="2">IF(E13="","",G13-E13)</f>
        <v/>
      </c>
      <c r="J13" s="61"/>
      <c r="K13" s="62"/>
      <c r="L13" s="63" t="s">
        <v>9</v>
      </c>
      <c r="M13" s="87" t="str">
        <f t="shared" si="0"/>
        <v/>
      </c>
      <c r="N13" s="60" t="s">
        <v>8</v>
      </c>
      <c r="O13" s="64" t="str">
        <f t="shared" ref="O13:O26" si="3">IFERROR(K13/I13,"")</f>
        <v/>
      </c>
      <c r="P13" s="63" t="s">
        <v>9</v>
      </c>
      <c r="Q13" s="63" t="str">
        <f t="shared" ref="Q13:Q26" si="4">IF(S13="","",S13+V13)</f>
        <v/>
      </c>
      <c r="R13" s="65" t="s">
        <v>10</v>
      </c>
      <c r="S13" s="92"/>
      <c r="T13" s="63" t="s">
        <v>11</v>
      </c>
      <c r="U13" s="63" t="s">
        <v>12</v>
      </c>
      <c r="V13" s="66"/>
      <c r="W13" s="63" t="s">
        <v>13</v>
      </c>
      <c r="X13" s="67" t="s">
        <v>14</v>
      </c>
      <c r="Y13" s="60" t="s">
        <v>8</v>
      </c>
      <c r="Z13" s="64" t="str">
        <f t="shared" ref="Z13:Z26" si="5">IFERROR(O13/Q13,"")</f>
        <v/>
      </c>
      <c r="AA13" s="63" t="s">
        <v>15</v>
      </c>
      <c r="AB13" s="68">
        <v>0.05</v>
      </c>
      <c r="AC13" s="60" t="s">
        <v>8</v>
      </c>
      <c r="AD13" s="89" t="str">
        <f t="shared" ref="AD13:AD26" si="6">IFERROR(Z13*AB13,"")</f>
        <v/>
      </c>
      <c r="AE13" s="61"/>
      <c r="AF13" s="90" t="str">
        <f t="shared" ref="AF13:AF26" si="7">IF(I13="","",IF(AD13&gt;2.3,2.3,AD13))</f>
        <v/>
      </c>
      <c r="AG13" s="63" t="s">
        <v>15</v>
      </c>
      <c r="AH13" s="88" t="str">
        <f t="shared" ref="AH13:AH26" si="8">I13</f>
        <v/>
      </c>
      <c r="AI13" s="63" t="s">
        <v>15</v>
      </c>
      <c r="AJ13" s="91" t="str">
        <f t="shared" ref="AJ13:AJ26" si="9">IF(S13="","",S13)</f>
        <v/>
      </c>
      <c r="AK13" s="60" t="s">
        <v>8</v>
      </c>
      <c r="AL13" s="69" t="str">
        <f t="shared" ref="AL13:AL26" si="10">IFERROR(AF13*AH13*AJ13,"")</f>
        <v/>
      </c>
      <c r="AN13" s="70" t="str">
        <f t="shared" si="1"/>
        <v/>
      </c>
      <c r="AO13" s="63" t="s">
        <v>70</v>
      </c>
      <c r="AP13" s="135">
        <v>1.1000000000000001</v>
      </c>
      <c r="AQ13" s="60" t="s">
        <v>8</v>
      </c>
      <c r="AR13" s="69" t="str">
        <f t="shared" ref="AR13:AR26" si="11">IF(AL13="","",(AN13*AP13))</f>
        <v/>
      </c>
    </row>
    <row r="14" spans="1:44" s="71" customFormat="1" ht="30" customHeight="1" x14ac:dyDescent="0.3">
      <c r="A14" s="153" t="s">
        <v>17</v>
      </c>
      <c r="B14" s="153"/>
      <c r="C14" s="154"/>
      <c r="D14" s="154"/>
      <c r="E14" s="57"/>
      <c r="F14" s="58" t="s">
        <v>7</v>
      </c>
      <c r="G14" s="59"/>
      <c r="H14" s="60" t="s">
        <v>8</v>
      </c>
      <c r="I14" s="86" t="str">
        <f t="shared" si="2"/>
        <v/>
      </c>
      <c r="J14" s="61"/>
      <c r="K14" s="62"/>
      <c r="L14" s="63" t="s">
        <v>9</v>
      </c>
      <c r="M14" s="87" t="str">
        <f t="shared" si="0"/>
        <v/>
      </c>
      <c r="N14" s="60" t="s">
        <v>8</v>
      </c>
      <c r="O14" s="64" t="str">
        <f t="shared" si="3"/>
        <v/>
      </c>
      <c r="P14" s="63" t="s">
        <v>9</v>
      </c>
      <c r="Q14" s="63" t="str">
        <f t="shared" si="4"/>
        <v/>
      </c>
      <c r="R14" s="65" t="s">
        <v>10</v>
      </c>
      <c r="S14" s="92"/>
      <c r="T14" s="63" t="s">
        <v>11</v>
      </c>
      <c r="U14" s="63" t="s">
        <v>12</v>
      </c>
      <c r="V14" s="66"/>
      <c r="W14" s="63" t="s">
        <v>13</v>
      </c>
      <c r="X14" s="67" t="s">
        <v>14</v>
      </c>
      <c r="Y14" s="60" t="s">
        <v>8</v>
      </c>
      <c r="Z14" s="64" t="str">
        <f t="shared" si="5"/>
        <v/>
      </c>
      <c r="AA14" s="63" t="s">
        <v>15</v>
      </c>
      <c r="AB14" s="68">
        <v>0.05</v>
      </c>
      <c r="AC14" s="60" t="s">
        <v>8</v>
      </c>
      <c r="AD14" s="89" t="str">
        <f t="shared" si="6"/>
        <v/>
      </c>
      <c r="AE14" s="61"/>
      <c r="AF14" s="90" t="str">
        <f t="shared" si="7"/>
        <v/>
      </c>
      <c r="AG14" s="63" t="s">
        <v>15</v>
      </c>
      <c r="AH14" s="88" t="str">
        <f t="shared" si="8"/>
        <v/>
      </c>
      <c r="AI14" s="63" t="s">
        <v>15</v>
      </c>
      <c r="AJ14" s="91" t="str">
        <f t="shared" si="9"/>
        <v/>
      </c>
      <c r="AK14" s="60" t="s">
        <v>8</v>
      </c>
      <c r="AL14" s="69" t="str">
        <f t="shared" si="10"/>
        <v/>
      </c>
      <c r="AN14" s="70" t="str">
        <f t="shared" si="1"/>
        <v/>
      </c>
      <c r="AO14" s="63" t="s">
        <v>70</v>
      </c>
      <c r="AP14" s="135">
        <v>1.1000000000000001</v>
      </c>
      <c r="AQ14" s="60" t="s">
        <v>8</v>
      </c>
      <c r="AR14" s="69" t="str">
        <f t="shared" si="11"/>
        <v/>
      </c>
    </row>
    <row r="15" spans="1:44" s="71" customFormat="1" ht="30" customHeight="1" x14ac:dyDescent="0.3">
      <c r="A15" s="153" t="s">
        <v>18</v>
      </c>
      <c r="B15" s="153"/>
      <c r="C15" s="154"/>
      <c r="D15" s="154"/>
      <c r="E15" s="57"/>
      <c r="F15" s="58" t="s">
        <v>7</v>
      </c>
      <c r="G15" s="59"/>
      <c r="H15" s="60" t="s">
        <v>8</v>
      </c>
      <c r="I15" s="86" t="str">
        <f t="shared" si="2"/>
        <v/>
      </c>
      <c r="J15" s="61"/>
      <c r="K15" s="62"/>
      <c r="L15" s="63" t="s">
        <v>9</v>
      </c>
      <c r="M15" s="87" t="str">
        <f t="shared" si="0"/>
        <v/>
      </c>
      <c r="N15" s="60" t="s">
        <v>8</v>
      </c>
      <c r="O15" s="64" t="str">
        <f t="shared" si="3"/>
        <v/>
      </c>
      <c r="P15" s="63" t="s">
        <v>9</v>
      </c>
      <c r="Q15" s="63" t="str">
        <f t="shared" si="4"/>
        <v/>
      </c>
      <c r="R15" s="65" t="s">
        <v>10</v>
      </c>
      <c r="S15" s="92"/>
      <c r="T15" s="63" t="s">
        <v>11</v>
      </c>
      <c r="U15" s="63" t="s">
        <v>12</v>
      </c>
      <c r="V15" s="66"/>
      <c r="W15" s="63" t="s">
        <v>13</v>
      </c>
      <c r="X15" s="67" t="s">
        <v>14</v>
      </c>
      <c r="Y15" s="60" t="s">
        <v>8</v>
      </c>
      <c r="Z15" s="64" t="str">
        <f t="shared" si="5"/>
        <v/>
      </c>
      <c r="AA15" s="63" t="s">
        <v>15</v>
      </c>
      <c r="AB15" s="68">
        <v>0.05</v>
      </c>
      <c r="AC15" s="60" t="s">
        <v>8</v>
      </c>
      <c r="AD15" s="89" t="str">
        <f t="shared" si="6"/>
        <v/>
      </c>
      <c r="AE15" s="61"/>
      <c r="AF15" s="90" t="str">
        <f t="shared" si="7"/>
        <v/>
      </c>
      <c r="AG15" s="63" t="s">
        <v>15</v>
      </c>
      <c r="AH15" s="88" t="str">
        <f t="shared" si="8"/>
        <v/>
      </c>
      <c r="AI15" s="63" t="s">
        <v>15</v>
      </c>
      <c r="AJ15" s="91" t="str">
        <f t="shared" si="9"/>
        <v/>
      </c>
      <c r="AK15" s="60" t="s">
        <v>8</v>
      </c>
      <c r="AL15" s="69" t="str">
        <f t="shared" si="10"/>
        <v/>
      </c>
      <c r="AN15" s="70" t="str">
        <f t="shared" si="1"/>
        <v/>
      </c>
      <c r="AO15" s="63" t="s">
        <v>70</v>
      </c>
      <c r="AP15" s="135">
        <v>1.1000000000000001</v>
      </c>
      <c r="AQ15" s="60" t="s">
        <v>8</v>
      </c>
      <c r="AR15" s="69" t="str">
        <f t="shared" si="11"/>
        <v/>
      </c>
    </row>
    <row r="16" spans="1:44" s="71" customFormat="1" ht="30" customHeight="1" x14ac:dyDescent="0.3">
      <c r="A16" s="153" t="s">
        <v>19</v>
      </c>
      <c r="B16" s="153"/>
      <c r="C16" s="154"/>
      <c r="D16" s="154"/>
      <c r="E16" s="57"/>
      <c r="F16" s="58" t="s">
        <v>7</v>
      </c>
      <c r="G16" s="59"/>
      <c r="H16" s="60" t="s">
        <v>8</v>
      </c>
      <c r="I16" s="86" t="str">
        <f t="shared" si="2"/>
        <v/>
      </c>
      <c r="J16" s="61"/>
      <c r="K16" s="62"/>
      <c r="L16" s="63" t="s">
        <v>9</v>
      </c>
      <c r="M16" s="87" t="str">
        <f t="shared" si="0"/>
        <v/>
      </c>
      <c r="N16" s="60" t="s">
        <v>8</v>
      </c>
      <c r="O16" s="64" t="str">
        <f t="shared" si="3"/>
        <v/>
      </c>
      <c r="P16" s="63" t="s">
        <v>9</v>
      </c>
      <c r="Q16" s="63" t="str">
        <f t="shared" si="4"/>
        <v/>
      </c>
      <c r="R16" s="65" t="s">
        <v>10</v>
      </c>
      <c r="S16" s="92"/>
      <c r="T16" s="63" t="s">
        <v>11</v>
      </c>
      <c r="U16" s="63" t="s">
        <v>12</v>
      </c>
      <c r="V16" s="66"/>
      <c r="W16" s="63" t="s">
        <v>13</v>
      </c>
      <c r="X16" s="67" t="s">
        <v>14</v>
      </c>
      <c r="Y16" s="60" t="s">
        <v>8</v>
      </c>
      <c r="Z16" s="64" t="str">
        <f t="shared" si="5"/>
        <v/>
      </c>
      <c r="AA16" s="63" t="s">
        <v>15</v>
      </c>
      <c r="AB16" s="68">
        <v>0.05</v>
      </c>
      <c r="AC16" s="60" t="s">
        <v>8</v>
      </c>
      <c r="AD16" s="89" t="str">
        <f t="shared" si="6"/>
        <v/>
      </c>
      <c r="AE16" s="61"/>
      <c r="AF16" s="90" t="str">
        <f t="shared" si="7"/>
        <v/>
      </c>
      <c r="AG16" s="63" t="s">
        <v>15</v>
      </c>
      <c r="AH16" s="88" t="str">
        <f t="shared" si="8"/>
        <v/>
      </c>
      <c r="AI16" s="63" t="s">
        <v>15</v>
      </c>
      <c r="AJ16" s="91" t="str">
        <f t="shared" si="9"/>
        <v/>
      </c>
      <c r="AK16" s="60" t="s">
        <v>8</v>
      </c>
      <c r="AL16" s="69" t="str">
        <f t="shared" si="10"/>
        <v/>
      </c>
      <c r="AN16" s="70" t="str">
        <f t="shared" si="1"/>
        <v/>
      </c>
      <c r="AO16" s="63" t="s">
        <v>70</v>
      </c>
      <c r="AP16" s="135">
        <v>1.1000000000000001</v>
      </c>
      <c r="AQ16" s="60" t="s">
        <v>8</v>
      </c>
      <c r="AR16" s="69" t="str">
        <f t="shared" si="11"/>
        <v/>
      </c>
    </row>
    <row r="17" spans="1:44" s="71" customFormat="1" ht="30" customHeight="1" x14ac:dyDescent="0.3">
      <c r="A17" s="153" t="s">
        <v>20</v>
      </c>
      <c r="B17" s="153"/>
      <c r="C17" s="154"/>
      <c r="D17" s="154"/>
      <c r="E17" s="57"/>
      <c r="F17" s="58" t="s">
        <v>7</v>
      </c>
      <c r="G17" s="59"/>
      <c r="H17" s="60" t="s">
        <v>8</v>
      </c>
      <c r="I17" s="86" t="str">
        <f t="shared" si="2"/>
        <v/>
      </c>
      <c r="J17" s="61"/>
      <c r="K17" s="62"/>
      <c r="L17" s="63" t="s">
        <v>9</v>
      </c>
      <c r="M17" s="87" t="str">
        <f t="shared" si="0"/>
        <v/>
      </c>
      <c r="N17" s="60" t="s">
        <v>8</v>
      </c>
      <c r="O17" s="64" t="str">
        <f t="shared" si="3"/>
        <v/>
      </c>
      <c r="P17" s="63" t="s">
        <v>9</v>
      </c>
      <c r="Q17" s="63" t="str">
        <f t="shared" si="4"/>
        <v/>
      </c>
      <c r="R17" s="65" t="s">
        <v>10</v>
      </c>
      <c r="S17" s="92"/>
      <c r="T17" s="63" t="s">
        <v>11</v>
      </c>
      <c r="U17" s="63" t="s">
        <v>12</v>
      </c>
      <c r="V17" s="66"/>
      <c r="W17" s="63" t="s">
        <v>13</v>
      </c>
      <c r="X17" s="67" t="s">
        <v>14</v>
      </c>
      <c r="Y17" s="60" t="s">
        <v>8</v>
      </c>
      <c r="Z17" s="64" t="str">
        <f t="shared" si="5"/>
        <v/>
      </c>
      <c r="AA17" s="63" t="s">
        <v>15</v>
      </c>
      <c r="AB17" s="68">
        <v>0.05</v>
      </c>
      <c r="AC17" s="60" t="s">
        <v>8</v>
      </c>
      <c r="AD17" s="89" t="str">
        <f t="shared" si="6"/>
        <v/>
      </c>
      <c r="AE17" s="61"/>
      <c r="AF17" s="90" t="str">
        <f t="shared" si="7"/>
        <v/>
      </c>
      <c r="AG17" s="63" t="s">
        <v>15</v>
      </c>
      <c r="AH17" s="88" t="str">
        <f t="shared" si="8"/>
        <v/>
      </c>
      <c r="AI17" s="63" t="s">
        <v>15</v>
      </c>
      <c r="AJ17" s="91" t="str">
        <f t="shared" si="9"/>
        <v/>
      </c>
      <c r="AK17" s="60" t="s">
        <v>8</v>
      </c>
      <c r="AL17" s="69" t="str">
        <f t="shared" si="10"/>
        <v/>
      </c>
      <c r="AN17" s="70" t="str">
        <f t="shared" si="1"/>
        <v/>
      </c>
      <c r="AO17" s="63" t="s">
        <v>70</v>
      </c>
      <c r="AP17" s="135">
        <v>1.1000000000000001</v>
      </c>
      <c r="AQ17" s="60" t="s">
        <v>8</v>
      </c>
      <c r="AR17" s="69" t="str">
        <f t="shared" si="11"/>
        <v/>
      </c>
    </row>
    <row r="18" spans="1:44" s="71" customFormat="1" ht="30" customHeight="1" x14ac:dyDescent="0.3">
      <c r="A18" s="153" t="s">
        <v>21</v>
      </c>
      <c r="B18" s="153"/>
      <c r="C18" s="154"/>
      <c r="D18" s="154"/>
      <c r="E18" s="57"/>
      <c r="F18" s="58" t="s">
        <v>7</v>
      </c>
      <c r="G18" s="59"/>
      <c r="H18" s="60" t="s">
        <v>8</v>
      </c>
      <c r="I18" s="86" t="str">
        <f t="shared" si="2"/>
        <v/>
      </c>
      <c r="J18" s="61"/>
      <c r="K18" s="62"/>
      <c r="L18" s="63" t="s">
        <v>9</v>
      </c>
      <c r="M18" s="87" t="str">
        <f t="shared" si="0"/>
        <v/>
      </c>
      <c r="N18" s="60" t="s">
        <v>8</v>
      </c>
      <c r="O18" s="64" t="str">
        <f t="shared" si="3"/>
        <v/>
      </c>
      <c r="P18" s="63" t="s">
        <v>9</v>
      </c>
      <c r="Q18" s="63" t="str">
        <f t="shared" si="4"/>
        <v/>
      </c>
      <c r="R18" s="65" t="s">
        <v>10</v>
      </c>
      <c r="S18" s="92"/>
      <c r="T18" s="63" t="s">
        <v>11</v>
      </c>
      <c r="U18" s="63" t="s">
        <v>12</v>
      </c>
      <c r="V18" s="66"/>
      <c r="W18" s="63" t="s">
        <v>13</v>
      </c>
      <c r="X18" s="67" t="s">
        <v>14</v>
      </c>
      <c r="Y18" s="60" t="s">
        <v>8</v>
      </c>
      <c r="Z18" s="64" t="str">
        <f t="shared" si="5"/>
        <v/>
      </c>
      <c r="AA18" s="63" t="s">
        <v>15</v>
      </c>
      <c r="AB18" s="68">
        <v>0.05</v>
      </c>
      <c r="AC18" s="60" t="s">
        <v>8</v>
      </c>
      <c r="AD18" s="89" t="str">
        <f t="shared" si="6"/>
        <v/>
      </c>
      <c r="AE18" s="61"/>
      <c r="AF18" s="90" t="str">
        <f t="shared" si="7"/>
        <v/>
      </c>
      <c r="AG18" s="63" t="s">
        <v>15</v>
      </c>
      <c r="AH18" s="88" t="str">
        <f t="shared" si="8"/>
        <v/>
      </c>
      <c r="AI18" s="63" t="s">
        <v>15</v>
      </c>
      <c r="AJ18" s="91" t="str">
        <f t="shared" si="9"/>
        <v/>
      </c>
      <c r="AK18" s="60" t="s">
        <v>8</v>
      </c>
      <c r="AL18" s="69" t="str">
        <f t="shared" si="10"/>
        <v/>
      </c>
      <c r="AN18" s="70" t="str">
        <f t="shared" si="1"/>
        <v/>
      </c>
      <c r="AO18" s="63" t="s">
        <v>70</v>
      </c>
      <c r="AP18" s="135">
        <v>1.1000000000000001</v>
      </c>
      <c r="AQ18" s="60" t="s">
        <v>8</v>
      </c>
      <c r="AR18" s="69" t="str">
        <f t="shared" si="11"/>
        <v/>
      </c>
    </row>
    <row r="19" spans="1:44" s="71" customFormat="1" ht="30" customHeight="1" x14ac:dyDescent="0.3">
      <c r="A19" s="153" t="s">
        <v>22</v>
      </c>
      <c r="B19" s="153"/>
      <c r="C19" s="154"/>
      <c r="D19" s="154"/>
      <c r="E19" s="57"/>
      <c r="F19" s="58" t="s">
        <v>7</v>
      </c>
      <c r="G19" s="59"/>
      <c r="H19" s="60" t="s">
        <v>8</v>
      </c>
      <c r="I19" s="86" t="str">
        <f t="shared" si="2"/>
        <v/>
      </c>
      <c r="J19" s="61"/>
      <c r="K19" s="62"/>
      <c r="L19" s="63" t="s">
        <v>9</v>
      </c>
      <c r="M19" s="87" t="str">
        <f t="shared" si="0"/>
        <v/>
      </c>
      <c r="N19" s="60" t="s">
        <v>8</v>
      </c>
      <c r="O19" s="64" t="str">
        <f t="shared" si="3"/>
        <v/>
      </c>
      <c r="P19" s="63" t="s">
        <v>9</v>
      </c>
      <c r="Q19" s="63" t="str">
        <f t="shared" si="4"/>
        <v/>
      </c>
      <c r="R19" s="65" t="s">
        <v>10</v>
      </c>
      <c r="S19" s="92"/>
      <c r="T19" s="63" t="s">
        <v>11</v>
      </c>
      <c r="U19" s="63" t="s">
        <v>12</v>
      </c>
      <c r="V19" s="66"/>
      <c r="W19" s="63" t="s">
        <v>13</v>
      </c>
      <c r="X19" s="67" t="s">
        <v>14</v>
      </c>
      <c r="Y19" s="60" t="s">
        <v>8</v>
      </c>
      <c r="Z19" s="64" t="str">
        <f t="shared" si="5"/>
        <v/>
      </c>
      <c r="AA19" s="63" t="s">
        <v>15</v>
      </c>
      <c r="AB19" s="68">
        <v>0.05</v>
      </c>
      <c r="AC19" s="60" t="s">
        <v>8</v>
      </c>
      <c r="AD19" s="89" t="str">
        <f t="shared" si="6"/>
        <v/>
      </c>
      <c r="AE19" s="61"/>
      <c r="AF19" s="90" t="str">
        <f t="shared" si="7"/>
        <v/>
      </c>
      <c r="AG19" s="63" t="s">
        <v>15</v>
      </c>
      <c r="AH19" s="88" t="str">
        <f t="shared" si="8"/>
        <v/>
      </c>
      <c r="AI19" s="63" t="s">
        <v>15</v>
      </c>
      <c r="AJ19" s="91" t="str">
        <f t="shared" si="9"/>
        <v/>
      </c>
      <c r="AK19" s="60" t="s">
        <v>8</v>
      </c>
      <c r="AL19" s="69" t="str">
        <f t="shared" si="10"/>
        <v/>
      </c>
      <c r="AN19" s="70" t="str">
        <f t="shared" si="1"/>
        <v/>
      </c>
      <c r="AO19" s="63" t="s">
        <v>70</v>
      </c>
      <c r="AP19" s="135">
        <v>1.1000000000000001</v>
      </c>
      <c r="AQ19" s="60" t="s">
        <v>8</v>
      </c>
      <c r="AR19" s="69" t="str">
        <f t="shared" si="11"/>
        <v/>
      </c>
    </row>
    <row r="20" spans="1:44" s="71" customFormat="1" ht="30" customHeight="1" x14ac:dyDescent="0.3">
      <c r="A20" s="153" t="s">
        <v>23</v>
      </c>
      <c r="B20" s="153"/>
      <c r="C20" s="154"/>
      <c r="D20" s="154"/>
      <c r="E20" s="57"/>
      <c r="F20" s="58" t="s">
        <v>7</v>
      </c>
      <c r="G20" s="59"/>
      <c r="H20" s="60" t="s">
        <v>8</v>
      </c>
      <c r="I20" s="86" t="str">
        <f t="shared" si="2"/>
        <v/>
      </c>
      <c r="J20" s="61"/>
      <c r="K20" s="62"/>
      <c r="L20" s="63" t="s">
        <v>9</v>
      </c>
      <c r="M20" s="87" t="str">
        <f t="shared" si="0"/>
        <v/>
      </c>
      <c r="N20" s="60" t="s">
        <v>8</v>
      </c>
      <c r="O20" s="64" t="str">
        <f t="shared" si="3"/>
        <v/>
      </c>
      <c r="P20" s="63" t="s">
        <v>9</v>
      </c>
      <c r="Q20" s="63" t="str">
        <f t="shared" si="4"/>
        <v/>
      </c>
      <c r="R20" s="65" t="s">
        <v>10</v>
      </c>
      <c r="S20" s="92"/>
      <c r="T20" s="63" t="s">
        <v>11</v>
      </c>
      <c r="U20" s="63" t="s">
        <v>12</v>
      </c>
      <c r="V20" s="66"/>
      <c r="W20" s="63" t="s">
        <v>13</v>
      </c>
      <c r="X20" s="67" t="s">
        <v>14</v>
      </c>
      <c r="Y20" s="60" t="s">
        <v>8</v>
      </c>
      <c r="Z20" s="64" t="str">
        <f t="shared" si="5"/>
        <v/>
      </c>
      <c r="AA20" s="63" t="s">
        <v>15</v>
      </c>
      <c r="AB20" s="68">
        <v>0.05</v>
      </c>
      <c r="AC20" s="60" t="s">
        <v>8</v>
      </c>
      <c r="AD20" s="89" t="str">
        <f t="shared" si="6"/>
        <v/>
      </c>
      <c r="AE20" s="61"/>
      <c r="AF20" s="90" t="str">
        <f t="shared" si="7"/>
        <v/>
      </c>
      <c r="AG20" s="63" t="s">
        <v>15</v>
      </c>
      <c r="AH20" s="88" t="str">
        <f t="shared" si="8"/>
        <v/>
      </c>
      <c r="AI20" s="63" t="s">
        <v>15</v>
      </c>
      <c r="AJ20" s="91" t="str">
        <f t="shared" si="9"/>
        <v/>
      </c>
      <c r="AK20" s="60" t="s">
        <v>8</v>
      </c>
      <c r="AL20" s="69" t="str">
        <f t="shared" si="10"/>
        <v/>
      </c>
      <c r="AN20" s="70" t="str">
        <f t="shared" si="1"/>
        <v/>
      </c>
      <c r="AO20" s="63" t="s">
        <v>70</v>
      </c>
      <c r="AP20" s="135">
        <v>1.1000000000000001</v>
      </c>
      <c r="AQ20" s="60" t="s">
        <v>8</v>
      </c>
      <c r="AR20" s="69" t="str">
        <f t="shared" si="11"/>
        <v/>
      </c>
    </row>
    <row r="21" spans="1:44" s="71" customFormat="1" ht="30" customHeight="1" x14ac:dyDescent="0.3">
      <c r="A21" s="153" t="s">
        <v>24</v>
      </c>
      <c r="B21" s="153"/>
      <c r="C21" s="154"/>
      <c r="D21" s="154"/>
      <c r="E21" s="57"/>
      <c r="F21" s="58" t="s">
        <v>7</v>
      </c>
      <c r="G21" s="59"/>
      <c r="H21" s="60" t="s">
        <v>8</v>
      </c>
      <c r="I21" s="86" t="str">
        <f t="shared" si="2"/>
        <v/>
      </c>
      <c r="J21" s="61"/>
      <c r="K21" s="62"/>
      <c r="L21" s="63" t="s">
        <v>9</v>
      </c>
      <c r="M21" s="87" t="str">
        <f t="shared" si="0"/>
        <v/>
      </c>
      <c r="N21" s="60" t="s">
        <v>8</v>
      </c>
      <c r="O21" s="64" t="str">
        <f t="shared" si="3"/>
        <v/>
      </c>
      <c r="P21" s="63" t="s">
        <v>9</v>
      </c>
      <c r="Q21" s="63" t="str">
        <f t="shared" si="4"/>
        <v/>
      </c>
      <c r="R21" s="65" t="s">
        <v>10</v>
      </c>
      <c r="S21" s="92"/>
      <c r="T21" s="63" t="s">
        <v>11</v>
      </c>
      <c r="U21" s="63" t="s">
        <v>12</v>
      </c>
      <c r="V21" s="66"/>
      <c r="W21" s="63" t="s">
        <v>13</v>
      </c>
      <c r="X21" s="67" t="s">
        <v>14</v>
      </c>
      <c r="Y21" s="60" t="s">
        <v>8</v>
      </c>
      <c r="Z21" s="64" t="str">
        <f t="shared" si="5"/>
        <v/>
      </c>
      <c r="AA21" s="63" t="s">
        <v>15</v>
      </c>
      <c r="AB21" s="68">
        <v>0.05</v>
      </c>
      <c r="AC21" s="60" t="s">
        <v>8</v>
      </c>
      <c r="AD21" s="89" t="str">
        <f t="shared" si="6"/>
        <v/>
      </c>
      <c r="AE21" s="61"/>
      <c r="AF21" s="90" t="str">
        <f t="shared" si="7"/>
        <v/>
      </c>
      <c r="AG21" s="63" t="s">
        <v>15</v>
      </c>
      <c r="AH21" s="88" t="str">
        <f t="shared" si="8"/>
        <v/>
      </c>
      <c r="AI21" s="63" t="s">
        <v>15</v>
      </c>
      <c r="AJ21" s="91" t="str">
        <f t="shared" si="9"/>
        <v/>
      </c>
      <c r="AK21" s="60" t="s">
        <v>8</v>
      </c>
      <c r="AL21" s="69" t="str">
        <f t="shared" si="10"/>
        <v/>
      </c>
      <c r="AN21" s="70" t="str">
        <f t="shared" si="1"/>
        <v/>
      </c>
      <c r="AO21" s="63" t="s">
        <v>70</v>
      </c>
      <c r="AP21" s="135">
        <v>1.1000000000000001</v>
      </c>
      <c r="AQ21" s="60" t="s">
        <v>8</v>
      </c>
      <c r="AR21" s="69" t="str">
        <f t="shared" si="11"/>
        <v/>
      </c>
    </row>
    <row r="22" spans="1:44" s="71" customFormat="1" ht="30" customHeight="1" x14ac:dyDescent="0.3">
      <c r="A22" s="153" t="s">
        <v>38</v>
      </c>
      <c r="B22" s="153"/>
      <c r="C22" s="154"/>
      <c r="D22" s="154"/>
      <c r="E22" s="57"/>
      <c r="F22" s="58" t="s">
        <v>7</v>
      </c>
      <c r="G22" s="59"/>
      <c r="H22" s="60" t="s">
        <v>8</v>
      </c>
      <c r="I22" s="86" t="str">
        <f t="shared" si="2"/>
        <v/>
      </c>
      <c r="J22" s="61"/>
      <c r="K22" s="62"/>
      <c r="L22" s="63" t="s">
        <v>9</v>
      </c>
      <c r="M22" s="87" t="str">
        <f t="shared" si="0"/>
        <v/>
      </c>
      <c r="N22" s="60" t="s">
        <v>8</v>
      </c>
      <c r="O22" s="64" t="str">
        <f t="shared" si="3"/>
        <v/>
      </c>
      <c r="P22" s="63" t="s">
        <v>9</v>
      </c>
      <c r="Q22" s="63" t="str">
        <f t="shared" si="4"/>
        <v/>
      </c>
      <c r="R22" s="65" t="s">
        <v>10</v>
      </c>
      <c r="S22" s="92"/>
      <c r="T22" s="63" t="s">
        <v>11</v>
      </c>
      <c r="U22" s="63" t="s">
        <v>12</v>
      </c>
      <c r="V22" s="66"/>
      <c r="W22" s="63" t="s">
        <v>13</v>
      </c>
      <c r="X22" s="67" t="s">
        <v>14</v>
      </c>
      <c r="Y22" s="60" t="s">
        <v>8</v>
      </c>
      <c r="Z22" s="64" t="str">
        <f t="shared" si="5"/>
        <v/>
      </c>
      <c r="AA22" s="63" t="s">
        <v>15</v>
      </c>
      <c r="AB22" s="68">
        <v>0.05</v>
      </c>
      <c r="AC22" s="60" t="s">
        <v>8</v>
      </c>
      <c r="AD22" s="89" t="str">
        <f t="shared" si="6"/>
        <v/>
      </c>
      <c r="AE22" s="61"/>
      <c r="AF22" s="90" t="str">
        <f t="shared" si="7"/>
        <v/>
      </c>
      <c r="AG22" s="63" t="s">
        <v>15</v>
      </c>
      <c r="AH22" s="88" t="str">
        <f t="shared" si="8"/>
        <v/>
      </c>
      <c r="AI22" s="63" t="s">
        <v>15</v>
      </c>
      <c r="AJ22" s="91" t="str">
        <f t="shared" si="9"/>
        <v/>
      </c>
      <c r="AK22" s="60" t="s">
        <v>8</v>
      </c>
      <c r="AL22" s="69" t="str">
        <f t="shared" si="10"/>
        <v/>
      </c>
      <c r="AN22" s="70" t="str">
        <f t="shared" si="1"/>
        <v/>
      </c>
      <c r="AO22" s="63" t="s">
        <v>70</v>
      </c>
      <c r="AP22" s="135">
        <v>1.1000000000000001</v>
      </c>
      <c r="AQ22" s="60" t="s">
        <v>8</v>
      </c>
      <c r="AR22" s="69" t="str">
        <f t="shared" si="11"/>
        <v/>
      </c>
    </row>
    <row r="23" spans="1:44" s="71" customFormat="1" ht="30" customHeight="1" x14ac:dyDescent="0.3">
      <c r="A23" s="153" t="s">
        <v>39</v>
      </c>
      <c r="B23" s="153"/>
      <c r="C23" s="154"/>
      <c r="D23" s="154"/>
      <c r="E23" s="57"/>
      <c r="F23" s="58" t="s">
        <v>7</v>
      </c>
      <c r="G23" s="59"/>
      <c r="H23" s="60" t="s">
        <v>8</v>
      </c>
      <c r="I23" s="86" t="str">
        <f t="shared" si="2"/>
        <v/>
      </c>
      <c r="J23" s="61"/>
      <c r="K23" s="62"/>
      <c r="L23" s="63" t="s">
        <v>9</v>
      </c>
      <c r="M23" s="87" t="str">
        <f t="shared" si="0"/>
        <v/>
      </c>
      <c r="N23" s="60" t="s">
        <v>8</v>
      </c>
      <c r="O23" s="64" t="str">
        <f t="shared" si="3"/>
        <v/>
      </c>
      <c r="P23" s="63" t="s">
        <v>9</v>
      </c>
      <c r="Q23" s="63" t="str">
        <f t="shared" si="4"/>
        <v/>
      </c>
      <c r="R23" s="65" t="s">
        <v>10</v>
      </c>
      <c r="S23" s="92"/>
      <c r="T23" s="63" t="s">
        <v>11</v>
      </c>
      <c r="U23" s="63" t="s">
        <v>12</v>
      </c>
      <c r="V23" s="66"/>
      <c r="W23" s="63" t="s">
        <v>13</v>
      </c>
      <c r="X23" s="67" t="s">
        <v>14</v>
      </c>
      <c r="Y23" s="60" t="s">
        <v>8</v>
      </c>
      <c r="Z23" s="64" t="str">
        <f t="shared" si="5"/>
        <v/>
      </c>
      <c r="AA23" s="63" t="s">
        <v>15</v>
      </c>
      <c r="AB23" s="68">
        <v>0.05</v>
      </c>
      <c r="AC23" s="60" t="s">
        <v>8</v>
      </c>
      <c r="AD23" s="89" t="str">
        <f t="shared" si="6"/>
        <v/>
      </c>
      <c r="AE23" s="61"/>
      <c r="AF23" s="90" t="str">
        <f t="shared" si="7"/>
        <v/>
      </c>
      <c r="AG23" s="63" t="s">
        <v>15</v>
      </c>
      <c r="AH23" s="88" t="str">
        <f t="shared" si="8"/>
        <v/>
      </c>
      <c r="AI23" s="63" t="s">
        <v>15</v>
      </c>
      <c r="AJ23" s="91" t="str">
        <f t="shared" si="9"/>
        <v/>
      </c>
      <c r="AK23" s="60" t="s">
        <v>8</v>
      </c>
      <c r="AL23" s="69" t="str">
        <f t="shared" si="10"/>
        <v/>
      </c>
      <c r="AN23" s="70" t="str">
        <f t="shared" si="1"/>
        <v/>
      </c>
      <c r="AO23" s="63" t="s">
        <v>70</v>
      </c>
      <c r="AP23" s="135">
        <v>1.1000000000000001</v>
      </c>
      <c r="AQ23" s="60" t="s">
        <v>8</v>
      </c>
      <c r="AR23" s="69" t="str">
        <f t="shared" si="11"/>
        <v/>
      </c>
    </row>
    <row r="24" spans="1:44" s="71" customFormat="1" ht="30" customHeight="1" x14ac:dyDescent="0.3">
      <c r="A24" s="153" t="s">
        <v>40</v>
      </c>
      <c r="B24" s="153"/>
      <c r="C24" s="154"/>
      <c r="D24" s="154"/>
      <c r="E24" s="57"/>
      <c r="F24" s="58" t="s">
        <v>7</v>
      </c>
      <c r="G24" s="59"/>
      <c r="H24" s="60" t="s">
        <v>8</v>
      </c>
      <c r="I24" s="86" t="str">
        <f t="shared" si="2"/>
        <v/>
      </c>
      <c r="J24" s="61"/>
      <c r="K24" s="62"/>
      <c r="L24" s="63" t="s">
        <v>9</v>
      </c>
      <c r="M24" s="87" t="str">
        <f t="shared" si="0"/>
        <v/>
      </c>
      <c r="N24" s="60" t="s">
        <v>8</v>
      </c>
      <c r="O24" s="64" t="str">
        <f t="shared" si="3"/>
        <v/>
      </c>
      <c r="P24" s="63" t="s">
        <v>9</v>
      </c>
      <c r="Q24" s="63" t="str">
        <f t="shared" si="4"/>
        <v/>
      </c>
      <c r="R24" s="65" t="s">
        <v>10</v>
      </c>
      <c r="S24" s="92"/>
      <c r="T24" s="63" t="s">
        <v>11</v>
      </c>
      <c r="U24" s="63" t="s">
        <v>12</v>
      </c>
      <c r="V24" s="66"/>
      <c r="W24" s="63" t="s">
        <v>13</v>
      </c>
      <c r="X24" s="67" t="s">
        <v>14</v>
      </c>
      <c r="Y24" s="60" t="s">
        <v>8</v>
      </c>
      <c r="Z24" s="64" t="str">
        <f t="shared" si="5"/>
        <v/>
      </c>
      <c r="AA24" s="63" t="s">
        <v>15</v>
      </c>
      <c r="AB24" s="68">
        <v>0.05</v>
      </c>
      <c r="AC24" s="60" t="s">
        <v>8</v>
      </c>
      <c r="AD24" s="89" t="str">
        <f t="shared" si="6"/>
        <v/>
      </c>
      <c r="AE24" s="61"/>
      <c r="AF24" s="90" t="str">
        <f t="shared" si="7"/>
        <v/>
      </c>
      <c r="AG24" s="63" t="s">
        <v>15</v>
      </c>
      <c r="AH24" s="88" t="str">
        <f t="shared" si="8"/>
        <v/>
      </c>
      <c r="AI24" s="63" t="s">
        <v>15</v>
      </c>
      <c r="AJ24" s="91" t="str">
        <f t="shared" si="9"/>
        <v/>
      </c>
      <c r="AK24" s="60" t="s">
        <v>8</v>
      </c>
      <c r="AL24" s="69" t="str">
        <f t="shared" si="10"/>
        <v/>
      </c>
      <c r="AN24" s="70" t="str">
        <f t="shared" si="1"/>
        <v/>
      </c>
      <c r="AO24" s="63" t="s">
        <v>70</v>
      </c>
      <c r="AP24" s="135">
        <v>1.1000000000000001</v>
      </c>
      <c r="AQ24" s="60" t="s">
        <v>8</v>
      </c>
      <c r="AR24" s="69" t="str">
        <f t="shared" si="11"/>
        <v/>
      </c>
    </row>
    <row r="25" spans="1:44" s="71" customFormat="1" ht="30" customHeight="1" x14ac:dyDescent="0.3">
      <c r="A25" s="153" t="s">
        <v>41</v>
      </c>
      <c r="B25" s="153"/>
      <c r="C25" s="154"/>
      <c r="D25" s="154"/>
      <c r="E25" s="57"/>
      <c r="F25" s="58" t="s">
        <v>7</v>
      </c>
      <c r="G25" s="59"/>
      <c r="H25" s="60" t="s">
        <v>8</v>
      </c>
      <c r="I25" s="86" t="str">
        <f t="shared" si="2"/>
        <v/>
      </c>
      <c r="J25" s="61"/>
      <c r="K25" s="62"/>
      <c r="L25" s="63" t="s">
        <v>9</v>
      </c>
      <c r="M25" s="87" t="str">
        <f t="shared" si="0"/>
        <v/>
      </c>
      <c r="N25" s="60" t="s">
        <v>8</v>
      </c>
      <c r="O25" s="64" t="str">
        <f t="shared" si="3"/>
        <v/>
      </c>
      <c r="P25" s="63" t="s">
        <v>9</v>
      </c>
      <c r="Q25" s="63" t="str">
        <f t="shared" si="4"/>
        <v/>
      </c>
      <c r="R25" s="65" t="s">
        <v>10</v>
      </c>
      <c r="S25" s="92"/>
      <c r="T25" s="63" t="s">
        <v>11</v>
      </c>
      <c r="U25" s="63" t="s">
        <v>12</v>
      </c>
      <c r="V25" s="66"/>
      <c r="W25" s="63" t="s">
        <v>13</v>
      </c>
      <c r="X25" s="67" t="s">
        <v>14</v>
      </c>
      <c r="Y25" s="60" t="s">
        <v>8</v>
      </c>
      <c r="Z25" s="64" t="str">
        <f t="shared" si="5"/>
        <v/>
      </c>
      <c r="AA25" s="63" t="s">
        <v>15</v>
      </c>
      <c r="AB25" s="68">
        <v>0.05</v>
      </c>
      <c r="AC25" s="60" t="s">
        <v>8</v>
      </c>
      <c r="AD25" s="89" t="str">
        <f t="shared" si="6"/>
        <v/>
      </c>
      <c r="AE25" s="61"/>
      <c r="AF25" s="90" t="str">
        <f t="shared" si="7"/>
        <v/>
      </c>
      <c r="AG25" s="63" t="s">
        <v>15</v>
      </c>
      <c r="AH25" s="88" t="str">
        <f t="shared" si="8"/>
        <v/>
      </c>
      <c r="AI25" s="63" t="s">
        <v>15</v>
      </c>
      <c r="AJ25" s="91" t="str">
        <f t="shared" si="9"/>
        <v/>
      </c>
      <c r="AK25" s="60" t="s">
        <v>8</v>
      </c>
      <c r="AL25" s="69" t="str">
        <f t="shared" si="10"/>
        <v/>
      </c>
      <c r="AN25" s="70" t="str">
        <f t="shared" si="1"/>
        <v/>
      </c>
      <c r="AO25" s="63" t="s">
        <v>70</v>
      </c>
      <c r="AP25" s="135">
        <v>1.1000000000000001</v>
      </c>
      <c r="AQ25" s="60" t="s">
        <v>8</v>
      </c>
      <c r="AR25" s="69" t="str">
        <f t="shared" si="11"/>
        <v/>
      </c>
    </row>
    <row r="26" spans="1:44" s="71" customFormat="1" ht="30" customHeight="1" x14ac:dyDescent="0.3">
      <c r="A26" s="153" t="s">
        <v>42</v>
      </c>
      <c r="B26" s="153"/>
      <c r="C26" s="154"/>
      <c r="D26" s="154"/>
      <c r="E26" s="57"/>
      <c r="F26" s="58" t="s">
        <v>7</v>
      </c>
      <c r="G26" s="59"/>
      <c r="H26" s="60" t="s">
        <v>8</v>
      </c>
      <c r="I26" s="86" t="str">
        <f t="shared" si="2"/>
        <v/>
      </c>
      <c r="J26" s="61"/>
      <c r="K26" s="62"/>
      <c r="L26" s="63" t="s">
        <v>9</v>
      </c>
      <c r="M26" s="87" t="str">
        <f t="shared" si="0"/>
        <v/>
      </c>
      <c r="N26" s="60" t="s">
        <v>8</v>
      </c>
      <c r="O26" s="64" t="str">
        <f t="shared" si="3"/>
        <v/>
      </c>
      <c r="P26" s="63" t="s">
        <v>9</v>
      </c>
      <c r="Q26" s="63" t="str">
        <f t="shared" si="4"/>
        <v/>
      </c>
      <c r="R26" s="65" t="s">
        <v>10</v>
      </c>
      <c r="S26" s="92"/>
      <c r="T26" s="63" t="s">
        <v>11</v>
      </c>
      <c r="U26" s="63" t="s">
        <v>12</v>
      </c>
      <c r="V26" s="66"/>
      <c r="W26" s="63" t="s">
        <v>13</v>
      </c>
      <c r="X26" s="67" t="s">
        <v>14</v>
      </c>
      <c r="Y26" s="60" t="s">
        <v>8</v>
      </c>
      <c r="Z26" s="64" t="str">
        <f t="shared" si="5"/>
        <v/>
      </c>
      <c r="AA26" s="63" t="s">
        <v>15</v>
      </c>
      <c r="AB26" s="68">
        <v>0.05</v>
      </c>
      <c r="AC26" s="60" t="s">
        <v>8</v>
      </c>
      <c r="AD26" s="89" t="str">
        <f t="shared" si="6"/>
        <v/>
      </c>
      <c r="AE26" s="61"/>
      <c r="AF26" s="90" t="str">
        <f t="shared" si="7"/>
        <v/>
      </c>
      <c r="AG26" s="63" t="s">
        <v>15</v>
      </c>
      <c r="AH26" s="88" t="str">
        <f t="shared" si="8"/>
        <v/>
      </c>
      <c r="AI26" s="63" t="s">
        <v>15</v>
      </c>
      <c r="AJ26" s="91" t="str">
        <f t="shared" si="9"/>
        <v/>
      </c>
      <c r="AK26" s="60" t="s">
        <v>8</v>
      </c>
      <c r="AL26" s="69" t="str">
        <f t="shared" si="10"/>
        <v/>
      </c>
      <c r="AN26" s="70" t="str">
        <f t="shared" si="1"/>
        <v/>
      </c>
      <c r="AO26" s="63" t="s">
        <v>70</v>
      </c>
      <c r="AP26" s="135">
        <v>1.1000000000000001</v>
      </c>
      <c r="AQ26" s="60" t="s">
        <v>8</v>
      </c>
      <c r="AR26" s="69" t="str">
        <f t="shared" si="11"/>
        <v/>
      </c>
    </row>
    <row r="27" spans="1:44" s="72" customFormat="1" ht="19.95" customHeight="1" x14ac:dyDescent="0.3">
      <c r="C27" s="73"/>
      <c r="D27" s="73"/>
      <c r="E27" s="74"/>
      <c r="F27" s="75"/>
      <c r="G27" s="74"/>
      <c r="H27" s="76"/>
      <c r="I27" s="77"/>
      <c r="J27" s="75"/>
      <c r="K27" s="78"/>
      <c r="L27" s="75"/>
      <c r="M27" s="75"/>
      <c r="N27" s="76"/>
      <c r="O27" s="78"/>
      <c r="P27" s="75"/>
      <c r="Q27" s="75"/>
      <c r="R27" s="79"/>
      <c r="S27" s="75"/>
      <c r="T27" s="75"/>
      <c r="U27" s="75"/>
      <c r="V27" s="75"/>
      <c r="W27" s="75"/>
      <c r="X27" s="80"/>
      <c r="Y27" s="76"/>
      <c r="Z27" s="78"/>
      <c r="AA27" s="75"/>
      <c r="AB27" s="81"/>
      <c r="AC27" s="76"/>
      <c r="AD27" s="82"/>
      <c r="AE27" s="75"/>
      <c r="AF27" s="78"/>
      <c r="AG27" s="75"/>
      <c r="AH27" s="83"/>
      <c r="AI27" s="75"/>
      <c r="AJ27" s="83"/>
      <c r="AK27" s="76"/>
      <c r="AL27" s="82"/>
    </row>
    <row r="28" spans="1:44" s="85" customFormat="1" ht="30" customHeight="1" x14ac:dyDescent="0.3">
      <c r="J28" s="102"/>
      <c r="L28" s="103"/>
      <c r="AA28" s="103"/>
      <c r="AF28" s="104" t="s">
        <v>79</v>
      </c>
      <c r="AM28" s="105"/>
      <c r="AN28" s="136" t="s">
        <v>78</v>
      </c>
      <c r="AO28" s="137"/>
      <c r="AP28" s="137"/>
      <c r="AQ28" s="106" t="s">
        <v>8</v>
      </c>
      <c r="AR28" s="107" t="str">
        <f>IF(AR12="","",SUM(AR12:AR26))</f>
        <v/>
      </c>
    </row>
    <row r="29" spans="1:44" s="85" customFormat="1" ht="19.95" customHeight="1" x14ac:dyDescent="0.3">
      <c r="J29" s="102"/>
      <c r="L29" s="103"/>
      <c r="AA29" s="103"/>
    </row>
    <row r="30" spans="1:44" s="85" customFormat="1" ht="19.95" customHeight="1" x14ac:dyDescent="0.3">
      <c r="A30" s="155" t="s">
        <v>25</v>
      </c>
      <c r="B30" s="156"/>
      <c r="C30" s="156"/>
      <c r="D30" s="156"/>
      <c r="E30" s="156"/>
      <c r="F30" s="157"/>
      <c r="G30" s="157"/>
      <c r="H30" s="157"/>
      <c r="I30" s="157"/>
      <c r="J30" s="157"/>
      <c r="K30" s="157"/>
      <c r="L30" s="157"/>
      <c r="M30" s="157"/>
      <c r="N30" s="157"/>
      <c r="AA30" s="103"/>
      <c r="AK30" s="108"/>
      <c r="AL30" s="139" t="s">
        <v>27</v>
      </c>
      <c r="AM30" s="139"/>
      <c r="AN30" s="139"/>
      <c r="AO30" s="139"/>
      <c r="AP30" s="138"/>
      <c r="AQ30" s="138"/>
      <c r="AR30" s="138"/>
    </row>
    <row r="31" spans="1:44" s="85" customFormat="1" ht="19.95" customHeight="1" x14ac:dyDescent="0.3">
      <c r="J31" s="102"/>
      <c r="L31" s="103"/>
      <c r="AA31" s="103"/>
      <c r="AK31" s="108"/>
      <c r="AL31" s="108"/>
      <c r="AN31" s="139" t="s">
        <v>28</v>
      </c>
      <c r="AO31" s="139"/>
      <c r="AP31" s="138"/>
      <c r="AQ31" s="138"/>
      <c r="AR31" s="110" t="s">
        <v>29</v>
      </c>
    </row>
    <row r="32" spans="1:44" s="85" customFormat="1" ht="19.95" customHeight="1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11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11"/>
    </row>
    <row r="33" spans="1:44" s="108" customFormat="1" ht="19.95" customHeight="1" x14ac:dyDescent="0.3">
      <c r="A33" s="112"/>
      <c r="B33" s="113"/>
      <c r="C33" s="142" t="s">
        <v>26</v>
      </c>
      <c r="D33" s="143"/>
      <c r="E33" s="143"/>
      <c r="F33" s="143"/>
      <c r="G33" s="143"/>
      <c r="H33" s="143"/>
      <c r="I33" s="143"/>
      <c r="J33" s="158" t="str">
        <f>IF(I12="","",AR28)</f>
        <v/>
      </c>
      <c r="K33" s="159"/>
      <c r="L33" s="115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5"/>
      <c r="AN33" s="108" t="s">
        <v>32</v>
      </c>
    </row>
    <row r="34" spans="1:44" s="85" customFormat="1" ht="19.95" customHeight="1" x14ac:dyDescent="0.3">
      <c r="A34" s="102"/>
      <c r="B34" s="102"/>
      <c r="C34" s="102" t="s">
        <v>36</v>
      </c>
      <c r="D34" s="102"/>
      <c r="E34" s="102"/>
      <c r="F34" s="102"/>
      <c r="G34" s="102"/>
      <c r="H34" s="102"/>
      <c r="I34" s="102"/>
      <c r="J34" s="102"/>
      <c r="K34" s="102"/>
      <c r="L34" s="111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11"/>
      <c r="AN34" s="138"/>
      <c r="AO34" s="138"/>
      <c r="AP34" s="138"/>
      <c r="AQ34" s="138"/>
      <c r="AR34" s="138"/>
    </row>
    <row r="35" spans="1:44" s="85" customFormat="1" ht="19.95" customHeight="1" x14ac:dyDescent="0.3">
      <c r="A35" s="102"/>
      <c r="B35" s="102"/>
      <c r="C35" s="102"/>
      <c r="D35" s="113"/>
      <c r="E35" s="102" t="s">
        <v>37</v>
      </c>
      <c r="F35" s="102"/>
      <c r="G35" s="102"/>
      <c r="H35" s="116"/>
      <c r="I35" s="105"/>
      <c r="J35" s="105"/>
      <c r="K35" s="105"/>
      <c r="L35" s="116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11"/>
      <c r="AN35" s="138"/>
      <c r="AO35" s="138"/>
      <c r="AP35" s="138"/>
      <c r="AQ35" s="138"/>
      <c r="AR35" s="138"/>
    </row>
    <row r="36" spans="1:44" s="85" customFormat="1" ht="19.95" customHeight="1" x14ac:dyDescent="0.3">
      <c r="A36" s="102"/>
      <c r="B36" s="102"/>
      <c r="D36" s="141" t="s">
        <v>30</v>
      </c>
      <c r="E36" s="141"/>
      <c r="F36" s="141"/>
      <c r="G36" s="117"/>
      <c r="H36" s="117"/>
      <c r="I36" s="117"/>
      <c r="J36" s="105"/>
      <c r="K36" s="102"/>
      <c r="L36" s="111"/>
      <c r="M36" s="102"/>
      <c r="N36" s="102"/>
      <c r="O36" s="118" t="s">
        <v>31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1"/>
      <c r="AN36" s="138"/>
      <c r="AO36" s="138"/>
      <c r="AP36" s="138"/>
      <c r="AQ36" s="138"/>
      <c r="AR36" s="138"/>
    </row>
    <row r="37" spans="1:44" s="85" customFormat="1" ht="19.95" customHeight="1" x14ac:dyDescent="0.3">
      <c r="A37" s="102"/>
      <c r="B37" s="102"/>
      <c r="C37" s="112"/>
      <c r="D37" s="113"/>
      <c r="E37" s="102" t="s">
        <v>74</v>
      </c>
      <c r="F37" s="102"/>
      <c r="G37" s="102"/>
      <c r="H37" s="102"/>
      <c r="I37" s="102"/>
      <c r="J37" s="102"/>
      <c r="K37" s="102"/>
      <c r="L37" s="111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11"/>
      <c r="AN37" s="138"/>
      <c r="AO37" s="138"/>
      <c r="AP37" s="138"/>
      <c r="AQ37" s="138"/>
      <c r="AR37" s="138"/>
    </row>
    <row r="38" spans="1:44" s="85" customFormat="1" ht="19.95" customHeight="1" x14ac:dyDescent="0.3">
      <c r="A38" s="102"/>
      <c r="B38" s="102"/>
      <c r="C38" s="112"/>
      <c r="D38" s="102"/>
      <c r="E38" s="102" t="s">
        <v>72</v>
      </c>
      <c r="F38" s="102"/>
      <c r="G38" s="102"/>
      <c r="H38" s="102"/>
      <c r="I38" s="102"/>
      <c r="J38" s="102"/>
      <c r="K38" s="102"/>
      <c r="L38" s="111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N38" s="138"/>
      <c r="AO38" s="138"/>
      <c r="AP38" s="138"/>
      <c r="AQ38" s="138"/>
      <c r="AR38" s="138"/>
    </row>
    <row r="39" spans="1:44" s="85" customFormat="1" ht="19.95" customHeight="1" x14ac:dyDescent="0.3">
      <c r="A39" s="102"/>
      <c r="B39" s="105"/>
      <c r="C39" s="121"/>
      <c r="D39" s="102"/>
      <c r="E39" s="102" t="s">
        <v>73</v>
      </c>
      <c r="F39" s="102"/>
      <c r="G39" s="102"/>
      <c r="H39" s="102"/>
      <c r="I39" s="102"/>
      <c r="J39" s="102"/>
      <c r="K39" s="102"/>
      <c r="L39" s="111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</row>
    <row r="40" spans="1:44" s="105" customFormat="1" ht="19.95" customHeight="1" x14ac:dyDescent="0.4">
      <c r="B40" s="102"/>
      <c r="C40" s="112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M40" s="85"/>
      <c r="AN40" s="108"/>
      <c r="AO40" s="108"/>
      <c r="AP40" s="108"/>
      <c r="AQ40" s="108"/>
      <c r="AR40" s="122" t="s">
        <v>34</v>
      </c>
    </row>
    <row r="41" spans="1:44" s="85" customFormat="1" ht="19.95" customHeight="1" x14ac:dyDescent="0.3">
      <c r="A41" s="102"/>
      <c r="B41" s="113"/>
      <c r="C41" s="114" t="s">
        <v>33</v>
      </c>
      <c r="D41" s="114"/>
      <c r="E41" s="114"/>
      <c r="F41" s="114"/>
      <c r="G41" s="114"/>
      <c r="H41" s="114"/>
      <c r="I41" s="114"/>
      <c r="AA41" s="111"/>
      <c r="AR41" s="123" t="s">
        <v>35</v>
      </c>
    </row>
    <row r="42" spans="1:44" s="85" customFormat="1" ht="19.95" customHeight="1" x14ac:dyDescent="0.3">
      <c r="A42" s="102"/>
      <c r="B42" s="102"/>
      <c r="C42" s="102"/>
      <c r="AA42" s="111"/>
    </row>
    <row r="43" spans="1:44" s="85" customFormat="1" ht="19.95" customHeight="1" x14ac:dyDescent="0.3">
      <c r="A43" s="102"/>
      <c r="AA43" s="111"/>
    </row>
    <row r="44" spans="1:44" s="18" customFormat="1" ht="19.95" customHeight="1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39"/>
    </row>
    <row r="45" spans="1:44" s="35" customFormat="1" ht="19.95" customHeight="1" x14ac:dyDescent="0.3">
      <c r="A45" s="40"/>
      <c r="J45" s="36"/>
      <c r="K45" s="36"/>
      <c r="L45" s="37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</row>
    <row r="46" spans="1:44" s="18" customFormat="1" ht="19.95" customHeight="1" x14ac:dyDescent="0.3">
      <c r="A46" s="19"/>
      <c r="B46" s="19"/>
      <c r="C46" s="19"/>
      <c r="D46" s="38"/>
      <c r="E46" s="38"/>
      <c r="F46" s="38"/>
      <c r="G46" s="99"/>
      <c r="H46" s="100"/>
      <c r="I46" s="33"/>
      <c r="J46" s="42"/>
      <c r="K46" s="101"/>
      <c r="L46" s="100"/>
      <c r="M46" s="140"/>
      <c r="N46" s="140"/>
      <c r="O46" s="3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39"/>
    </row>
    <row r="47" spans="1:44" s="18" customFormat="1" ht="19.95" customHeight="1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3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39"/>
    </row>
    <row r="48" spans="1:44" s="43" customFormat="1" ht="19.95" customHeight="1" x14ac:dyDescent="0.3">
      <c r="J48" s="44"/>
      <c r="L48" s="45"/>
      <c r="AA48" s="45"/>
    </row>
    <row r="49" spans="10:38" s="20" customFormat="1" x14ac:dyDescent="0.3">
      <c r="J49" s="21"/>
      <c r="L49" s="22"/>
      <c r="O49" s="23"/>
      <c r="AA49" s="22"/>
      <c r="AH49" s="30"/>
      <c r="AI49" s="30"/>
      <c r="AJ49" s="30"/>
      <c r="AK49" s="30"/>
    </row>
    <row r="50" spans="10:38" s="1" customFormat="1" x14ac:dyDescent="0.3">
      <c r="J50" s="2"/>
      <c r="L50" s="3"/>
      <c r="AA50" s="3"/>
      <c r="AH50" s="31"/>
      <c r="AI50" s="31"/>
      <c r="AJ50" s="31"/>
      <c r="AK50" s="31"/>
    </row>
    <row r="51" spans="10:38" s="24" customFormat="1" x14ac:dyDescent="0.3">
      <c r="J51" s="25"/>
      <c r="L51" s="26"/>
      <c r="AA51" s="26"/>
      <c r="AL51" s="27"/>
    </row>
    <row r="52" spans="10:38" s="1" customFormat="1" x14ac:dyDescent="0.3">
      <c r="J52" s="2"/>
      <c r="L52" s="3"/>
      <c r="Z52" s="28"/>
      <c r="AA52" s="3"/>
    </row>
  </sheetData>
  <sheetProtection algorithmName="SHA-512" hashValue="FQfvyneGGshw3Xs+ns81ibWFcu3dtJLWXcmISSGBMIiL+N6l+4cgDaN6AeGoD1NU1gTRkBoqGTc0/MMlbAWMJQ==" saltValue="EXqsoobMksEaFvK0Tw2fag==" spinCount="100000" sheet="1" selectLockedCells="1"/>
  <protectedRanges>
    <protectedRange sqref="V12:V26" name="Plage5"/>
    <protectedRange sqref="S12:S26" name="Plage4"/>
    <protectedRange sqref="K12:K26" name="Plage3"/>
    <protectedRange sqref="G12:G26" name="Plage2"/>
    <protectedRange sqref="E12:E26" name="Plage1"/>
  </protectedRanges>
  <customSheetViews>
    <customSheetView guid="{28C3283E-C194-4196-BA0E-12DBD7DEB142}" fitToPage="1" topLeftCell="A7">
      <selection activeCell="V15" sqref="V15"/>
      <pageMargins left="0.51181102362204722" right="0.11811023622047245" top="0.59055118110236227" bottom="0.35433070866141736" header="0" footer="0"/>
      <pageSetup paperSize="9" scale="65" orientation="landscape" r:id="rId1"/>
    </customSheetView>
  </customSheetViews>
  <mergeCells count="52">
    <mergeCell ref="AG2:AR2"/>
    <mergeCell ref="AG3:AR3"/>
    <mergeCell ref="AG4:AR4"/>
    <mergeCell ref="AG5:AR5"/>
    <mergeCell ref="AG6:AR6"/>
    <mergeCell ref="A18:D18"/>
    <mergeCell ref="A19:D19"/>
    <mergeCell ref="AL10:AL11"/>
    <mergeCell ref="E10:E11"/>
    <mergeCell ref="G10:G11"/>
    <mergeCell ref="I10:I11"/>
    <mergeCell ref="K10:K11"/>
    <mergeCell ref="M10:M11"/>
    <mergeCell ref="O10:O11"/>
    <mergeCell ref="Q10:X11"/>
    <mergeCell ref="Z10:Z11"/>
    <mergeCell ref="AB10:AB11"/>
    <mergeCell ref="AD10:AD11"/>
    <mergeCell ref="AF10:AF11"/>
    <mergeCell ref="AH10:AH11"/>
    <mergeCell ref="AJ10:AJ11"/>
    <mergeCell ref="AM7:AR7"/>
    <mergeCell ref="A12:D12"/>
    <mergeCell ref="A13:D13"/>
    <mergeCell ref="A14:D14"/>
    <mergeCell ref="A15:D15"/>
    <mergeCell ref="AR10:AR11"/>
    <mergeCell ref="AN10:AN11"/>
    <mergeCell ref="AP10:AP11"/>
    <mergeCell ref="D36:F36"/>
    <mergeCell ref="C33:I33"/>
    <mergeCell ref="J2:X3"/>
    <mergeCell ref="J4:X5"/>
    <mergeCell ref="A21:D21"/>
    <mergeCell ref="A22:D22"/>
    <mergeCell ref="A23:D23"/>
    <mergeCell ref="A24:D24"/>
    <mergeCell ref="A25:D25"/>
    <mergeCell ref="A26:D26"/>
    <mergeCell ref="A30:E30"/>
    <mergeCell ref="F30:N30"/>
    <mergeCell ref="J33:K33"/>
    <mergeCell ref="A20:D20"/>
    <mergeCell ref="A16:D16"/>
    <mergeCell ref="A17:D17"/>
    <mergeCell ref="AN28:AP28"/>
    <mergeCell ref="AN34:AR38"/>
    <mergeCell ref="AL30:AO30"/>
    <mergeCell ref="AN31:AO31"/>
    <mergeCell ref="M46:N46"/>
    <mergeCell ref="AP31:AQ31"/>
    <mergeCell ref="AP30:AR30"/>
  </mergeCells>
  <pageMargins left="0.31496062992125984" right="0.19685039370078741" top="0.19685039370078741" bottom="0" header="0" footer="0"/>
  <pageSetup paperSize="9" scale="5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A65"/>
  <sheetViews>
    <sheetView workbookViewId="0">
      <selection activeCell="F6" sqref="F6:M6"/>
    </sheetView>
  </sheetViews>
  <sheetFormatPr baseColWidth="10" defaultRowHeight="14.4" x14ac:dyDescent="0.3"/>
  <cols>
    <col min="1" max="3" width="3.33203125" customWidth="1"/>
    <col min="4" max="4" width="5.33203125" customWidth="1"/>
    <col min="5" max="5" width="14.33203125" customWidth="1"/>
    <col min="6" max="6" width="3.33203125" customWidth="1"/>
    <col min="7" max="7" width="14.33203125" customWidth="1"/>
    <col min="8" max="8" width="3.33203125" customWidth="1"/>
    <col min="9" max="9" width="14.33203125" customWidth="1"/>
    <col min="10" max="10" width="3.33203125" customWidth="1"/>
    <col min="11" max="11" width="14.33203125" customWidth="1"/>
    <col min="12" max="12" width="3.33203125" customWidth="1"/>
    <col min="13" max="13" width="14.33203125" customWidth="1"/>
    <col min="14" max="14" width="3.33203125" customWidth="1"/>
    <col min="15" max="15" width="14.33203125" customWidth="1"/>
    <col min="16" max="16" width="3.33203125" customWidth="1"/>
    <col min="17" max="17" width="14.33203125" customWidth="1"/>
    <col min="18" max="18" width="3.33203125" customWidth="1"/>
    <col min="19" max="19" width="17.6640625" customWidth="1"/>
    <col min="20" max="20" width="3.33203125" customWidth="1"/>
    <col min="21" max="21" width="14.33203125" customWidth="1"/>
  </cols>
  <sheetData>
    <row r="1" spans="1:21" s="1" customFormat="1" ht="25.2" customHeight="1" x14ac:dyDescent="0.3">
      <c r="I1" s="187" t="s">
        <v>1</v>
      </c>
      <c r="J1" s="188"/>
      <c r="K1" s="188"/>
      <c r="L1" s="188"/>
      <c r="M1" s="188"/>
      <c r="N1" s="188"/>
      <c r="O1" s="188"/>
      <c r="P1" s="188"/>
      <c r="Q1" s="189"/>
    </row>
    <row r="2" spans="1:21" s="4" customFormat="1" ht="25.2" customHeight="1" x14ac:dyDescent="0.3">
      <c r="I2" s="190"/>
      <c r="J2" s="191"/>
      <c r="K2" s="191"/>
      <c r="L2" s="191"/>
      <c r="M2" s="191"/>
      <c r="N2" s="191"/>
      <c r="O2" s="191"/>
      <c r="P2" s="191"/>
      <c r="Q2" s="192"/>
    </row>
    <row r="3" spans="1:21" s="4" customFormat="1" ht="25.2" customHeight="1" x14ac:dyDescent="0.3">
      <c r="I3" s="190" t="s">
        <v>84</v>
      </c>
      <c r="J3" s="191"/>
      <c r="K3" s="191"/>
      <c r="L3" s="191"/>
      <c r="M3" s="191"/>
      <c r="N3" s="191"/>
      <c r="O3" s="191"/>
      <c r="P3" s="191"/>
      <c r="Q3" s="192"/>
    </row>
    <row r="4" spans="1:21" s="4" customFormat="1" ht="25.2" customHeight="1" thickBot="1" x14ac:dyDescent="0.35">
      <c r="I4" s="193"/>
      <c r="J4" s="194"/>
      <c r="K4" s="194"/>
      <c r="L4" s="194"/>
      <c r="M4" s="194"/>
      <c r="N4" s="194"/>
      <c r="O4" s="194"/>
      <c r="P4" s="194"/>
      <c r="Q4" s="195"/>
    </row>
    <row r="5" spans="1:21" s="4" customFormat="1" ht="25.2" customHeight="1" x14ac:dyDescent="0.3"/>
    <row r="6" spans="1:21" s="4" customFormat="1" ht="30" customHeight="1" x14ac:dyDescent="0.3">
      <c r="A6" s="18" t="s">
        <v>0</v>
      </c>
      <c r="B6" s="18"/>
      <c r="C6" s="18"/>
      <c r="D6" s="18"/>
      <c r="E6" s="18"/>
      <c r="F6" s="186"/>
      <c r="G6" s="186"/>
      <c r="H6" s="186"/>
      <c r="I6" s="186"/>
      <c r="J6" s="186"/>
      <c r="K6" s="186"/>
      <c r="L6" s="186"/>
      <c r="M6" s="186"/>
    </row>
    <row r="7" spans="1:21" s="4" customFormat="1" ht="30" customHeight="1" x14ac:dyDescent="0.3">
      <c r="A7" s="18" t="s">
        <v>43</v>
      </c>
      <c r="B7" s="18"/>
      <c r="C7" s="18"/>
      <c r="D7" s="18"/>
      <c r="E7" s="18"/>
      <c r="F7" s="196"/>
      <c r="G7" s="196"/>
      <c r="H7" s="196"/>
      <c r="I7" s="196"/>
      <c r="J7" s="196"/>
      <c r="K7" s="196"/>
      <c r="L7" s="196"/>
      <c r="M7" s="196"/>
      <c r="N7" s="18" t="s">
        <v>80</v>
      </c>
      <c r="Q7" s="186"/>
      <c r="R7" s="186"/>
      <c r="S7" s="186"/>
      <c r="T7" s="186"/>
      <c r="U7" s="186"/>
    </row>
    <row r="8" spans="1:21" s="4" customFormat="1" ht="30" customHeight="1" x14ac:dyDescent="0.3">
      <c r="A8" s="18" t="s">
        <v>44</v>
      </c>
      <c r="B8" s="18"/>
      <c r="C8" s="18"/>
      <c r="D8" s="18"/>
      <c r="E8" s="18"/>
      <c r="F8" s="196"/>
      <c r="G8" s="196"/>
      <c r="H8" s="196"/>
      <c r="I8" s="196"/>
      <c r="J8" s="196"/>
      <c r="K8" s="196"/>
      <c r="L8" s="196"/>
      <c r="M8" s="196"/>
      <c r="N8" s="18" t="s">
        <v>81</v>
      </c>
      <c r="O8" s="43"/>
      <c r="P8" s="43"/>
      <c r="Q8" s="196"/>
      <c r="R8" s="196"/>
      <c r="S8" s="196"/>
      <c r="T8" s="196"/>
      <c r="U8" s="196"/>
    </row>
    <row r="9" spans="1:21" s="4" customFormat="1" ht="24.6" customHeight="1" x14ac:dyDescent="0.3">
      <c r="F9" s="131"/>
      <c r="G9" s="131"/>
      <c r="H9" s="131"/>
      <c r="I9" s="131"/>
      <c r="J9" s="131"/>
      <c r="K9" s="131"/>
      <c r="L9" s="131"/>
      <c r="M9" s="131"/>
      <c r="Q9" s="131"/>
      <c r="R9" s="131"/>
      <c r="S9" s="131"/>
      <c r="T9" s="131"/>
      <c r="U9" s="131"/>
    </row>
    <row r="10" spans="1:21" s="4" customFormat="1" ht="13.8" x14ac:dyDescent="0.3">
      <c r="J10" s="8"/>
      <c r="L10" s="5"/>
    </row>
    <row r="11" spans="1:21" s="6" customFormat="1" ht="20.399999999999999" customHeight="1" x14ac:dyDescent="0.3">
      <c r="E11" s="164" t="s">
        <v>62</v>
      </c>
      <c r="F11" s="51"/>
      <c r="G11" s="166" t="s">
        <v>63</v>
      </c>
      <c r="H11" s="51"/>
      <c r="I11" s="166" t="s">
        <v>64</v>
      </c>
      <c r="J11" s="51"/>
      <c r="K11" s="166" t="s">
        <v>45</v>
      </c>
      <c r="L11" s="51"/>
      <c r="M11" s="166" t="s">
        <v>75</v>
      </c>
      <c r="N11" s="125"/>
      <c r="O11" s="168" t="s">
        <v>61</v>
      </c>
      <c r="P11" s="46"/>
      <c r="Q11" s="164" t="s">
        <v>76</v>
      </c>
      <c r="R11" s="52"/>
      <c r="S11" s="166" t="s">
        <v>83</v>
      </c>
      <c r="T11" s="52"/>
      <c r="U11" s="162" t="s">
        <v>71</v>
      </c>
    </row>
    <row r="12" spans="1:21" s="7" customFormat="1" ht="24" customHeight="1" x14ac:dyDescent="0.3">
      <c r="E12" s="165"/>
      <c r="F12" s="56"/>
      <c r="G12" s="167"/>
      <c r="H12" s="56"/>
      <c r="I12" s="167"/>
      <c r="J12" s="126"/>
      <c r="K12" s="167"/>
      <c r="L12" s="56"/>
      <c r="M12" s="167"/>
      <c r="N12" s="127"/>
      <c r="O12" s="169"/>
      <c r="P12" s="53"/>
      <c r="Q12" s="165"/>
      <c r="R12" s="53"/>
      <c r="S12" s="167"/>
      <c r="T12" s="53"/>
      <c r="U12" s="163"/>
    </row>
    <row r="13" spans="1:21" s="9" customFormat="1" ht="30" customHeight="1" x14ac:dyDescent="0.3">
      <c r="A13" s="197" t="s">
        <v>6</v>
      </c>
      <c r="B13" s="197"/>
      <c r="C13" s="198"/>
      <c r="D13" s="198"/>
      <c r="E13" s="57"/>
      <c r="F13" s="58" t="s">
        <v>7</v>
      </c>
      <c r="G13" s="59"/>
      <c r="H13" s="60" t="s">
        <v>8</v>
      </c>
      <c r="I13" s="63" t="str">
        <f>IF(E13="","",G13-E13)</f>
        <v/>
      </c>
      <c r="J13" s="63" t="s">
        <v>15</v>
      </c>
      <c r="K13" s="66"/>
      <c r="L13" s="63" t="s">
        <v>15</v>
      </c>
      <c r="M13" s="66"/>
      <c r="N13" s="60" t="s">
        <v>8</v>
      </c>
      <c r="O13" s="69" t="str">
        <f>IFERROR(M13*K13*I13,"")</f>
        <v/>
      </c>
      <c r="P13" s="71"/>
      <c r="Q13" s="70" t="str">
        <f>O13</f>
        <v/>
      </c>
      <c r="R13" s="63" t="s">
        <v>15</v>
      </c>
      <c r="S13" s="135">
        <v>1.1000000000000001</v>
      </c>
      <c r="T13" s="60" t="s">
        <v>8</v>
      </c>
      <c r="U13" s="69" t="str">
        <f>IF(I13="","",Q13*S13)</f>
        <v/>
      </c>
    </row>
    <row r="14" spans="1:21" s="9" customFormat="1" ht="30" customHeight="1" x14ac:dyDescent="0.3">
      <c r="A14" s="197" t="s">
        <v>16</v>
      </c>
      <c r="B14" s="197"/>
      <c r="C14" s="198"/>
      <c r="D14" s="198"/>
      <c r="E14" s="57"/>
      <c r="F14" s="58" t="s">
        <v>7</v>
      </c>
      <c r="G14" s="59"/>
      <c r="H14" s="60" t="s">
        <v>8</v>
      </c>
      <c r="I14" s="63" t="str">
        <f>IF(E14="","",G14-E14)</f>
        <v/>
      </c>
      <c r="J14" s="63" t="s">
        <v>15</v>
      </c>
      <c r="K14" s="66"/>
      <c r="L14" s="63" t="s">
        <v>15</v>
      </c>
      <c r="M14" s="66"/>
      <c r="N14" s="60" t="s">
        <v>8</v>
      </c>
      <c r="O14" s="69" t="str">
        <f t="shared" ref="O14:O42" si="0">IFERROR(M14*K14*I14,"")</f>
        <v/>
      </c>
      <c r="P14" s="71"/>
      <c r="Q14" s="70" t="str">
        <f t="shared" ref="Q14:Q42" si="1">O14</f>
        <v/>
      </c>
      <c r="R14" s="63" t="s">
        <v>15</v>
      </c>
      <c r="S14" s="135">
        <v>1.1000000000000001</v>
      </c>
      <c r="T14" s="60" t="s">
        <v>8</v>
      </c>
      <c r="U14" s="69" t="str">
        <f t="shared" ref="U14:U42" si="2">IF(I14="","",Q14*S14)</f>
        <v/>
      </c>
    </row>
    <row r="15" spans="1:21" s="9" customFormat="1" ht="30" customHeight="1" x14ac:dyDescent="0.3">
      <c r="A15" s="197" t="s">
        <v>17</v>
      </c>
      <c r="B15" s="197"/>
      <c r="C15" s="198"/>
      <c r="D15" s="198"/>
      <c r="E15" s="57"/>
      <c r="F15" s="58" t="s">
        <v>7</v>
      </c>
      <c r="G15" s="59"/>
      <c r="H15" s="60" t="s">
        <v>8</v>
      </c>
      <c r="I15" s="63" t="str">
        <f t="shared" ref="I15:I42" si="3">IF(E15="","",G15-E15)</f>
        <v/>
      </c>
      <c r="J15" s="63" t="s">
        <v>15</v>
      </c>
      <c r="K15" s="66"/>
      <c r="L15" s="63" t="s">
        <v>15</v>
      </c>
      <c r="M15" s="66"/>
      <c r="N15" s="60" t="s">
        <v>8</v>
      </c>
      <c r="O15" s="69" t="str">
        <f t="shared" si="0"/>
        <v/>
      </c>
      <c r="P15" s="71"/>
      <c r="Q15" s="70" t="str">
        <f t="shared" si="1"/>
        <v/>
      </c>
      <c r="R15" s="63" t="s">
        <v>15</v>
      </c>
      <c r="S15" s="135">
        <v>1.1000000000000001</v>
      </c>
      <c r="T15" s="60" t="s">
        <v>8</v>
      </c>
      <c r="U15" s="69" t="str">
        <f t="shared" si="2"/>
        <v/>
      </c>
    </row>
    <row r="16" spans="1:21" s="9" customFormat="1" ht="30" customHeight="1" x14ac:dyDescent="0.3">
      <c r="A16" s="197" t="s">
        <v>18</v>
      </c>
      <c r="B16" s="197"/>
      <c r="C16" s="198"/>
      <c r="D16" s="198"/>
      <c r="E16" s="57"/>
      <c r="F16" s="58" t="s">
        <v>7</v>
      </c>
      <c r="G16" s="59"/>
      <c r="H16" s="60" t="s">
        <v>8</v>
      </c>
      <c r="I16" s="63" t="str">
        <f t="shared" si="3"/>
        <v/>
      </c>
      <c r="J16" s="63" t="s">
        <v>15</v>
      </c>
      <c r="K16" s="66"/>
      <c r="L16" s="63" t="s">
        <v>15</v>
      </c>
      <c r="M16" s="66"/>
      <c r="N16" s="60" t="s">
        <v>8</v>
      </c>
      <c r="O16" s="69" t="str">
        <f t="shared" si="0"/>
        <v/>
      </c>
      <c r="P16" s="71"/>
      <c r="Q16" s="70" t="str">
        <f t="shared" si="1"/>
        <v/>
      </c>
      <c r="R16" s="63" t="s">
        <v>15</v>
      </c>
      <c r="S16" s="135">
        <v>1.1000000000000001</v>
      </c>
      <c r="T16" s="60" t="s">
        <v>8</v>
      </c>
      <c r="U16" s="69" t="str">
        <f t="shared" si="2"/>
        <v/>
      </c>
    </row>
    <row r="17" spans="1:21" s="9" customFormat="1" ht="30" customHeight="1" x14ac:dyDescent="0.3">
      <c r="A17" s="197" t="s">
        <v>19</v>
      </c>
      <c r="B17" s="197"/>
      <c r="C17" s="198"/>
      <c r="D17" s="198"/>
      <c r="E17" s="57"/>
      <c r="F17" s="58" t="s">
        <v>7</v>
      </c>
      <c r="G17" s="59"/>
      <c r="H17" s="60" t="s">
        <v>8</v>
      </c>
      <c r="I17" s="63" t="str">
        <f t="shared" si="3"/>
        <v/>
      </c>
      <c r="J17" s="63" t="s">
        <v>15</v>
      </c>
      <c r="K17" s="66"/>
      <c r="L17" s="63" t="s">
        <v>15</v>
      </c>
      <c r="M17" s="66"/>
      <c r="N17" s="60" t="s">
        <v>8</v>
      </c>
      <c r="O17" s="69" t="str">
        <f t="shared" si="0"/>
        <v/>
      </c>
      <c r="P17" s="71"/>
      <c r="Q17" s="70" t="str">
        <f t="shared" si="1"/>
        <v/>
      </c>
      <c r="R17" s="63" t="s">
        <v>15</v>
      </c>
      <c r="S17" s="135">
        <v>1.1000000000000001</v>
      </c>
      <c r="T17" s="60" t="s">
        <v>8</v>
      </c>
      <c r="U17" s="69" t="str">
        <f t="shared" si="2"/>
        <v/>
      </c>
    </row>
    <row r="18" spans="1:21" s="9" customFormat="1" ht="30" customHeight="1" x14ac:dyDescent="0.3">
      <c r="A18" s="197" t="s">
        <v>20</v>
      </c>
      <c r="B18" s="197"/>
      <c r="C18" s="198"/>
      <c r="D18" s="198"/>
      <c r="E18" s="57"/>
      <c r="F18" s="58" t="s">
        <v>7</v>
      </c>
      <c r="G18" s="59"/>
      <c r="H18" s="60" t="s">
        <v>8</v>
      </c>
      <c r="I18" s="63" t="str">
        <f t="shared" si="3"/>
        <v/>
      </c>
      <c r="J18" s="63" t="s">
        <v>15</v>
      </c>
      <c r="K18" s="66"/>
      <c r="L18" s="63" t="s">
        <v>15</v>
      </c>
      <c r="M18" s="66"/>
      <c r="N18" s="60" t="s">
        <v>8</v>
      </c>
      <c r="O18" s="69" t="str">
        <f t="shared" si="0"/>
        <v/>
      </c>
      <c r="P18" s="71"/>
      <c r="Q18" s="70" t="str">
        <f t="shared" si="1"/>
        <v/>
      </c>
      <c r="R18" s="63" t="s">
        <v>15</v>
      </c>
      <c r="S18" s="135">
        <v>1.1000000000000001</v>
      </c>
      <c r="T18" s="60" t="s">
        <v>8</v>
      </c>
      <c r="U18" s="69" t="str">
        <f t="shared" si="2"/>
        <v/>
      </c>
    </row>
    <row r="19" spans="1:21" s="9" customFormat="1" ht="30" customHeight="1" x14ac:dyDescent="0.3">
      <c r="A19" s="197" t="s">
        <v>21</v>
      </c>
      <c r="B19" s="197"/>
      <c r="C19" s="198"/>
      <c r="D19" s="198"/>
      <c r="E19" s="57"/>
      <c r="F19" s="58" t="s">
        <v>7</v>
      </c>
      <c r="G19" s="59"/>
      <c r="H19" s="60" t="s">
        <v>8</v>
      </c>
      <c r="I19" s="63" t="str">
        <f t="shared" si="3"/>
        <v/>
      </c>
      <c r="J19" s="63" t="s">
        <v>15</v>
      </c>
      <c r="K19" s="66"/>
      <c r="L19" s="63" t="s">
        <v>15</v>
      </c>
      <c r="M19" s="66"/>
      <c r="N19" s="60" t="s">
        <v>8</v>
      </c>
      <c r="O19" s="69" t="str">
        <f t="shared" si="0"/>
        <v/>
      </c>
      <c r="P19" s="71"/>
      <c r="Q19" s="70" t="str">
        <f t="shared" si="1"/>
        <v/>
      </c>
      <c r="R19" s="63" t="s">
        <v>15</v>
      </c>
      <c r="S19" s="135">
        <v>1.1000000000000001</v>
      </c>
      <c r="T19" s="60" t="s">
        <v>8</v>
      </c>
      <c r="U19" s="69" t="str">
        <f t="shared" si="2"/>
        <v/>
      </c>
    </row>
    <row r="20" spans="1:21" s="9" customFormat="1" ht="30" customHeight="1" x14ac:dyDescent="0.3">
      <c r="A20" s="197" t="s">
        <v>22</v>
      </c>
      <c r="B20" s="197"/>
      <c r="C20" s="198"/>
      <c r="D20" s="198"/>
      <c r="E20" s="57"/>
      <c r="F20" s="58" t="s">
        <v>7</v>
      </c>
      <c r="G20" s="59"/>
      <c r="H20" s="60" t="s">
        <v>8</v>
      </c>
      <c r="I20" s="63" t="str">
        <f t="shared" si="3"/>
        <v/>
      </c>
      <c r="J20" s="63" t="s">
        <v>15</v>
      </c>
      <c r="K20" s="66"/>
      <c r="L20" s="63" t="s">
        <v>15</v>
      </c>
      <c r="M20" s="66"/>
      <c r="N20" s="60" t="s">
        <v>8</v>
      </c>
      <c r="O20" s="69" t="str">
        <f t="shared" si="0"/>
        <v/>
      </c>
      <c r="P20" s="71"/>
      <c r="Q20" s="70" t="str">
        <f t="shared" si="1"/>
        <v/>
      </c>
      <c r="R20" s="63" t="s">
        <v>15</v>
      </c>
      <c r="S20" s="135">
        <v>1.1000000000000001</v>
      </c>
      <c r="T20" s="60" t="s">
        <v>8</v>
      </c>
      <c r="U20" s="69" t="str">
        <f t="shared" si="2"/>
        <v/>
      </c>
    </row>
    <row r="21" spans="1:21" s="9" customFormat="1" ht="30" customHeight="1" x14ac:dyDescent="0.3">
      <c r="A21" s="197" t="s">
        <v>23</v>
      </c>
      <c r="B21" s="197"/>
      <c r="C21" s="198"/>
      <c r="D21" s="198"/>
      <c r="E21" s="57"/>
      <c r="F21" s="58" t="s">
        <v>7</v>
      </c>
      <c r="G21" s="59"/>
      <c r="H21" s="60" t="s">
        <v>8</v>
      </c>
      <c r="I21" s="63" t="str">
        <f t="shared" si="3"/>
        <v/>
      </c>
      <c r="J21" s="63" t="s">
        <v>15</v>
      </c>
      <c r="K21" s="66"/>
      <c r="L21" s="63" t="s">
        <v>15</v>
      </c>
      <c r="M21" s="66"/>
      <c r="N21" s="60" t="s">
        <v>8</v>
      </c>
      <c r="O21" s="69" t="str">
        <f t="shared" si="0"/>
        <v/>
      </c>
      <c r="P21" s="71"/>
      <c r="Q21" s="70" t="str">
        <f t="shared" si="1"/>
        <v/>
      </c>
      <c r="R21" s="63" t="s">
        <v>15</v>
      </c>
      <c r="S21" s="135">
        <v>1.1000000000000001</v>
      </c>
      <c r="T21" s="60" t="s">
        <v>8</v>
      </c>
      <c r="U21" s="69" t="str">
        <f t="shared" si="2"/>
        <v/>
      </c>
    </row>
    <row r="22" spans="1:21" s="9" customFormat="1" ht="30" customHeight="1" x14ac:dyDescent="0.3">
      <c r="A22" s="197" t="s">
        <v>24</v>
      </c>
      <c r="B22" s="197"/>
      <c r="C22" s="198"/>
      <c r="D22" s="198"/>
      <c r="E22" s="57"/>
      <c r="F22" s="58" t="s">
        <v>7</v>
      </c>
      <c r="G22" s="59"/>
      <c r="H22" s="60" t="s">
        <v>8</v>
      </c>
      <c r="I22" s="63" t="str">
        <f t="shared" si="3"/>
        <v/>
      </c>
      <c r="J22" s="63" t="s">
        <v>15</v>
      </c>
      <c r="K22" s="66"/>
      <c r="L22" s="63" t="s">
        <v>15</v>
      </c>
      <c r="M22" s="66"/>
      <c r="N22" s="60" t="s">
        <v>8</v>
      </c>
      <c r="O22" s="69" t="str">
        <f t="shared" si="0"/>
        <v/>
      </c>
      <c r="P22" s="71"/>
      <c r="Q22" s="70" t="str">
        <f t="shared" si="1"/>
        <v/>
      </c>
      <c r="R22" s="63" t="s">
        <v>15</v>
      </c>
      <c r="S22" s="135">
        <v>1.1000000000000001</v>
      </c>
      <c r="T22" s="60" t="s">
        <v>8</v>
      </c>
      <c r="U22" s="69" t="str">
        <f t="shared" si="2"/>
        <v/>
      </c>
    </row>
    <row r="23" spans="1:21" s="9" customFormat="1" ht="30" customHeight="1" x14ac:dyDescent="0.3">
      <c r="A23" s="197" t="s">
        <v>38</v>
      </c>
      <c r="B23" s="197"/>
      <c r="C23" s="198"/>
      <c r="D23" s="198"/>
      <c r="E23" s="57"/>
      <c r="F23" s="58" t="s">
        <v>7</v>
      </c>
      <c r="G23" s="59"/>
      <c r="H23" s="60" t="s">
        <v>8</v>
      </c>
      <c r="I23" s="63" t="str">
        <f t="shared" si="3"/>
        <v/>
      </c>
      <c r="J23" s="63" t="s">
        <v>15</v>
      </c>
      <c r="K23" s="66"/>
      <c r="L23" s="63" t="s">
        <v>15</v>
      </c>
      <c r="M23" s="66"/>
      <c r="N23" s="60" t="s">
        <v>8</v>
      </c>
      <c r="O23" s="69" t="str">
        <f t="shared" si="0"/>
        <v/>
      </c>
      <c r="P23" s="71"/>
      <c r="Q23" s="70" t="str">
        <f t="shared" si="1"/>
        <v/>
      </c>
      <c r="R23" s="63" t="s">
        <v>15</v>
      </c>
      <c r="S23" s="135">
        <v>1.1000000000000001</v>
      </c>
      <c r="T23" s="60" t="s">
        <v>8</v>
      </c>
      <c r="U23" s="69" t="str">
        <f t="shared" si="2"/>
        <v/>
      </c>
    </row>
    <row r="24" spans="1:21" s="9" customFormat="1" ht="30" customHeight="1" x14ac:dyDescent="0.3">
      <c r="A24" s="197" t="s">
        <v>39</v>
      </c>
      <c r="B24" s="197"/>
      <c r="C24" s="198"/>
      <c r="D24" s="198"/>
      <c r="E24" s="57"/>
      <c r="F24" s="58" t="s">
        <v>7</v>
      </c>
      <c r="G24" s="59"/>
      <c r="H24" s="60" t="s">
        <v>8</v>
      </c>
      <c r="I24" s="63" t="str">
        <f t="shared" si="3"/>
        <v/>
      </c>
      <c r="J24" s="63" t="s">
        <v>15</v>
      </c>
      <c r="K24" s="66"/>
      <c r="L24" s="63" t="s">
        <v>15</v>
      </c>
      <c r="M24" s="66"/>
      <c r="N24" s="60" t="s">
        <v>8</v>
      </c>
      <c r="O24" s="69" t="str">
        <f t="shared" si="0"/>
        <v/>
      </c>
      <c r="P24" s="71"/>
      <c r="Q24" s="70" t="str">
        <f t="shared" si="1"/>
        <v/>
      </c>
      <c r="R24" s="63" t="s">
        <v>15</v>
      </c>
      <c r="S24" s="135">
        <v>1.1000000000000001</v>
      </c>
      <c r="T24" s="60" t="s">
        <v>8</v>
      </c>
      <c r="U24" s="69" t="str">
        <f t="shared" si="2"/>
        <v/>
      </c>
    </row>
    <row r="25" spans="1:21" s="9" customFormat="1" ht="30" customHeight="1" x14ac:dyDescent="0.3">
      <c r="A25" s="197" t="s">
        <v>40</v>
      </c>
      <c r="B25" s="197"/>
      <c r="C25" s="198"/>
      <c r="D25" s="198"/>
      <c r="E25" s="57"/>
      <c r="F25" s="58" t="s">
        <v>7</v>
      </c>
      <c r="G25" s="59"/>
      <c r="H25" s="60" t="s">
        <v>8</v>
      </c>
      <c r="I25" s="63" t="str">
        <f t="shared" si="3"/>
        <v/>
      </c>
      <c r="J25" s="63" t="s">
        <v>15</v>
      </c>
      <c r="K25" s="66"/>
      <c r="L25" s="63" t="s">
        <v>15</v>
      </c>
      <c r="M25" s="66"/>
      <c r="N25" s="60" t="s">
        <v>8</v>
      </c>
      <c r="O25" s="69" t="str">
        <f t="shared" si="0"/>
        <v/>
      </c>
      <c r="P25" s="71"/>
      <c r="Q25" s="70" t="str">
        <f t="shared" si="1"/>
        <v/>
      </c>
      <c r="R25" s="63" t="s">
        <v>15</v>
      </c>
      <c r="S25" s="135">
        <v>1.1000000000000001</v>
      </c>
      <c r="T25" s="60" t="s">
        <v>8</v>
      </c>
      <c r="U25" s="69" t="str">
        <f t="shared" si="2"/>
        <v/>
      </c>
    </row>
    <row r="26" spans="1:21" s="9" customFormat="1" ht="30" customHeight="1" x14ac:dyDescent="0.3">
      <c r="A26" s="197" t="s">
        <v>41</v>
      </c>
      <c r="B26" s="197"/>
      <c r="C26" s="198"/>
      <c r="D26" s="198"/>
      <c r="E26" s="57"/>
      <c r="F26" s="58" t="s">
        <v>7</v>
      </c>
      <c r="G26" s="59"/>
      <c r="H26" s="60" t="s">
        <v>8</v>
      </c>
      <c r="I26" s="63" t="str">
        <f t="shared" si="3"/>
        <v/>
      </c>
      <c r="J26" s="63" t="s">
        <v>15</v>
      </c>
      <c r="K26" s="66"/>
      <c r="L26" s="63" t="s">
        <v>15</v>
      </c>
      <c r="M26" s="66"/>
      <c r="N26" s="60" t="s">
        <v>8</v>
      </c>
      <c r="O26" s="69" t="str">
        <f t="shared" si="0"/>
        <v/>
      </c>
      <c r="P26" s="71"/>
      <c r="Q26" s="70" t="str">
        <f t="shared" si="1"/>
        <v/>
      </c>
      <c r="R26" s="63" t="s">
        <v>15</v>
      </c>
      <c r="S26" s="135">
        <v>1.1000000000000001</v>
      </c>
      <c r="T26" s="60" t="s">
        <v>8</v>
      </c>
      <c r="U26" s="69" t="str">
        <f t="shared" si="2"/>
        <v/>
      </c>
    </row>
    <row r="27" spans="1:21" s="9" customFormat="1" ht="30" customHeight="1" x14ac:dyDescent="0.3">
      <c r="A27" s="197" t="s">
        <v>42</v>
      </c>
      <c r="B27" s="197"/>
      <c r="C27" s="198"/>
      <c r="D27" s="198"/>
      <c r="E27" s="57"/>
      <c r="F27" s="58" t="s">
        <v>7</v>
      </c>
      <c r="G27" s="59"/>
      <c r="H27" s="60" t="s">
        <v>8</v>
      </c>
      <c r="I27" s="63" t="str">
        <f t="shared" si="3"/>
        <v/>
      </c>
      <c r="J27" s="63" t="s">
        <v>15</v>
      </c>
      <c r="K27" s="66"/>
      <c r="L27" s="63" t="s">
        <v>15</v>
      </c>
      <c r="M27" s="66"/>
      <c r="N27" s="60" t="s">
        <v>8</v>
      </c>
      <c r="O27" s="69" t="str">
        <f t="shared" si="0"/>
        <v/>
      </c>
      <c r="P27" s="71"/>
      <c r="Q27" s="70" t="str">
        <f t="shared" si="1"/>
        <v/>
      </c>
      <c r="R27" s="63" t="s">
        <v>15</v>
      </c>
      <c r="S27" s="135">
        <v>1.1000000000000001</v>
      </c>
      <c r="T27" s="60" t="s">
        <v>8</v>
      </c>
      <c r="U27" s="69" t="str">
        <f t="shared" si="2"/>
        <v/>
      </c>
    </row>
    <row r="28" spans="1:21" s="9" customFormat="1" ht="30" customHeight="1" x14ac:dyDescent="0.3">
      <c r="A28" s="197" t="s">
        <v>46</v>
      </c>
      <c r="B28" s="197"/>
      <c r="C28" s="198"/>
      <c r="D28" s="198"/>
      <c r="E28" s="57"/>
      <c r="F28" s="58" t="s">
        <v>7</v>
      </c>
      <c r="G28" s="59"/>
      <c r="H28" s="60" t="s">
        <v>8</v>
      </c>
      <c r="I28" s="63" t="str">
        <f t="shared" si="3"/>
        <v/>
      </c>
      <c r="J28" s="63" t="s">
        <v>15</v>
      </c>
      <c r="K28" s="66"/>
      <c r="L28" s="63" t="s">
        <v>15</v>
      </c>
      <c r="M28" s="66"/>
      <c r="N28" s="60" t="s">
        <v>8</v>
      </c>
      <c r="O28" s="69" t="str">
        <f t="shared" si="0"/>
        <v/>
      </c>
      <c r="P28" s="71"/>
      <c r="Q28" s="70" t="str">
        <f t="shared" si="1"/>
        <v/>
      </c>
      <c r="R28" s="63" t="s">
        <v>15</v>
      </c>
      <c r="S28" s="135">
        <v>1.1000000000000001</v>
      </c>
      <c r="T28" s="60" t="s">
        <v>8</v>
      </c>
      <c r="U28" s="69" t="str">
        <f t="shared" si="2"/>
        <v/>
      </c>
    </row>
    <row r="29" spans="1:21" s="9" customFormat="1" ht="30" customHeight="1" x14ac:dyDescent="0.3">
      <c r="A29" s="197" t="s">
        <v>47</v>
      </c>
      <c r="B29" s="197"/>
      <c r="C29" s="198"/>
      <c r="D29" s="198"/>
      <c r="E29" s="57"/>
      <c r="F29" s="58" t="s">
        <v>7</v>
      </c>
      <c r="G29" s="59"/>
      <c r="H29" s="60" t="s">
        <v>8</v>
      </c>
      <c r="I29" s="63" t="str">
        <f t="shared" si="3"/>
        <v/>
      </c>
      <c r="J29" s="63" t="s">
        <v>15</v>
      </c>
      <c r="K29" s="66"/>
      <c r="L29" s="63" t="s">
        <v>15</v>
      </c>
      <c r="M29" s="66"/>
      <c r="N29" s="60" t="s">
        <v>8</v>
      </c>
      <c r="O29" s="69" t="str">
        <f t="shared" si="0"/>
        <v/>
      </c>
      <c r="P29" s="71"/>
      <c r="Q29" s="70" t="str">
        <f t="shared" si="1"/>
        <v/>
      </c>
      <c r="R29" s="63" t="s">
        <v>15</v>
      </c>
      <c r="S29" s="135">
        <v>1.1000000000000001</v>
      </c>
      <c r="T29" s="60" t="s">
        <v>8</v>
      </c>
      <c r="U29" s="69" t="str">
        <f t="shared" si="2"/>
        <v/>
      </c>
    </row>
    <row r="30" spans="1:21" s="9" customFormat="1" ht="30" customHeight="1" x14ac:dyDescent="0.3">
      <c r="A30" s="197" t="s">
        <v>48</v>
      </c>
      <c r="B30" s="197"/>
      <c r="C30" s="198"/>
      <c r="D30" s="198"/>
      <c r="E30" s="57"/>
      <c r="F30" s="58" t="s">
        <v>7</v>
      </c>
      <c r="G30" s="59"/>
      <c r="H30" s="60" t="s">
        <v>8</v>
      </c>
      <c r="I30" s="63" t="str">
        <f t="shared" si="3"/>
        <v/>
      </c>
      <c r="J30" s="63" t="s">
        <v>15</v>
      </c>
      <c r="K30" s="66"/>
      <c r="L30" s="63" t="s">
        <v>15</v>
      </c>
      <c r="M30" s="66"/>
      <c r="N30" s="60" t="s">
        <v>8</v>
      </c>
      <c r="O30" s="69" t="str">
        <f t="shared" si="0"/>
        <v/>
      </c>
      <c r="P30" s="71"/>
      <c r="Q30" s="70" t="str">
        <f t="shared" si="1"/>
        <v/>
      </c>
      <c r="R30" s="63" t="s">
        <v>15</v>
      </c>
      <c r="S30" s="135">
        <v>1.1000000000000001</v>
      </c>
      <c r="T30" s="60" t="s">
        <v>8</v>
      </c>
      <c r="U30" s="69" t="str">
        <f t="shared" si="2"/>
        <v/>
      </c>
    </row>
    <row r="31" spans="1:21" s="9" customFormat="1" ht="30" customHeight="1" x14ac:dyDescent="0.3">
      <c r="A31" s="197" t="s">
        <v>49</v>
      </c>
      <c r="B31" s="197"/>
      <c r="C31" s="198"/>
      <c r="D31" s="198"/>
      <c r="E31" s="57"/>
      <c r="F31" s="58" t="s">
        <v>7</v>
      </c>
      <c r="G31" s="59"/>
      <c r="H31" s="60" t="s">
        <v>8</v>
      </c>
      <c r="I31" s="63" t="str">
        <f t="shared" si="3"/>
        <v/>
      </c>
      <c r="J31" s="63" t="s">
        <v>15</v>
      </c>
      <c r="K31" s="66"/>
      <c r="L31" s="63" t="s">
        <v>15</v>
      </c>
      <c r="M31" s="66"/>
      <c r="N31" s="60" t="s">
        <v>8</v>
      </c>
      <c r="O31" s="69" t="str">
        <f t="shared" si="0"/>
        <v/>
      </c>
      <c r="P31" s="71"/>
      <c r="Q31" s="70" t="str">
        <f t="shared" si="1"/>
        <v/>
      </c>
      <c r="R31" s="63" t="s">
        <v>15</v>
      </c>
      <c r="S31" s="135">
        <v>1.1000000000000001</v>
      </c>
      <c r="T31" s="60" t="s">
        <v>8</v>
      </c>
      <c r="U31" s="69" t="str">
        <f t="shared" si="2"/>
        <v/>
      </c>
    </row>
    <row r="32" spans="1:21" s="9" customFormat="1" ht="30" customHeight="1" x14ac:dyDescent="0.3">
      <c r="A32" s="197" t="s">
        <v>50</v>
      </c>
      <c r="B32" s="197"/>
      <c r="C32" s="198"/>
      <c r="D32" s="198"/>
      <c r="E32" s="57"/>
      <c r="F32" s="58" t="s">
        <v>7</v>
      </c>
      <c r="G32" s="59"/>
      <c r="H32" s="60" t="s">
        <v>8</v>
      </c>
      <c r="I32" s="63" t="str">
        <f t="shared" si="3"/>
        <v/>
      </c>
      <c r="J32" s="63" t="s">
        <v>15</v>
      </c>
      <c r="K32" s="66"/>
      <c r="L32" s="63" t="s">
        <v>15</v>
      </c>
      <c r="M32" s="66"/>
      <c r="N32" s="60" t="s">
        <v>8</v>
      </c>
      <c r="O32" s="69" t="str">
        <f t="shared" si="0"/>
        <v/>
      </c>
      <c r="P32" s="71"/>
      <c r="Q32" s="70" t="str">
        <f t="shared" si="1"/>
        <v/>
      </c>
      <c r="R32" s="63" t="s">
        <v>15</v>
      </c>
      <c r="S32" s="135">
        <v>1.1000000000000001</v>
      </c>
      <c r="T32" s="60" t="s">
        <v>8</v>
      </c>
      <c r="U32" s="69" t="str">
        <f t="shared" si="2"/>
        <v/>
      </c>
    </row>
    <row r="33" spans="1:23" s="9" customFormat="1" ht="30" customHeight="1" x14ac:dyDescent="0.3">
      <c r="A33" s="197" t="s">
        <v>51</v>
      </c>
      <c r="B33" s="197"/>
      <c r="C33" s="198"/>
      <c r="D33" s="198"/>
      <c r="E33" s="57"/>
      <c r="F33" s="58" t="s">
        <v>7</v>
      </c>
      <c r="G33" s="59"/>
      <c r="H33" s="60" t="s">
        <v>8</v>
      </c>
      <c r="I33" s="63" t="str">
        <f t="shared" si="3"/>
        <v/>
      </c>
      <c r="J33" s="63" t="s">
        <v>15</v>
      </c>
      <c r="K33" s="66"/>
      <c r="L33" s="63" t="s">
        <v>15</v>
      </c>
      <c r="M33" s="66"/>
      <c r="N33" s="60" t="s">
        <v>8</v>
      </c>
      <c r="O33" s="69" t="str">
        <f t="shared" si="0"/>
        <v/>
      </c>
      <c r="P33" s="71"/>
      <c r="Q33" s="70" t="str">
        <f t="shared" si="1"/>
        <v/>
      </c>
      <c r="R33" s="63" t="s">
        <v>15</v>
      </c>
      <c r="S33" s="135">
        <v>1.1000000000000001</v>
      </c>
      <c r="T33" s="60" t="s">
        <v>8</v>
      </c>
      <c r="U33" s="69" t="str">
        <f t="shared" si="2"/>
        <v/>
      </c>
    </row>
    <row r="34" spans="1:23" s="9" customFormat="1" ht="30" customHeight="1" x14ac:dyDescent="0.3">
      <c r="A34" s="197" t="s">
        <v>52</v>
      </c>
      <c r="B34" s="197"/>
      <c r="C34" s="198"/>
      <c r="D34" s="198"/>
      <c r="E34" s="57"/>
      <c r="F34" s="58" t="s">
        <v>7</v>
      </c>
      <c r="G34" s="59"/>
      <c r="H34" s="60" t="s">
        <v>8</v>
      </c>
      <c r="I34" s="63" t="str">
        <f t="shared" si="3"/>
        <v/>
      </c>
      <c r="J34" s="63" t="s">
        <v>15</v>
      </c>
      <c r="K34" s="66"/>
      <c r="L34" s="63" t="s">
        <v>15</v>
      </c>
      <c r="M34" s="66"/>
      <c r="N34" s="60" t="s">
        <v>8</v>
      </c>
      <c r="O34" s="69" t="str">
        <f t="shared" si="0"/>
        <v/>
      </c>
      <c r="P34" s="71"/>
      <c r="Q34" s="70" t="str">
        <f t="shared" si="1"/>
        <v/>
      </c>
      <c r="R34" s="63" t="s">
        <v>15</v>
      </c>
      <c r="S34" s="135">
        <v>1.1000000000000001</v>
      </c>
      <c r="T34" s="60" t="s">
        <v>8</v>
      </c>
      <c r="U34" s="69" t="str">
        <f t="shared" si="2"/>
        <v/>
      </c>
    </row>
    <row r="35" spans="1:23" s="9" customFormat="1" ht="30" customHeight="1" x14ac:dyDescent="0.3">
      <c r="A35" s="197" t="s">
        <v>53</v>
      </c>
      <c r="B35" s="197"/>
      <c r="C35" s="198"/>
      <c r="D35" s="198"/>
      <c r="E35" s="57"/>
      <c r="F35" s="58" t="s">
        <v>7</v>
      </c>
      <c r="G35" s="59"/>
      <c r="H35" s="60" t="s">
        <v>8</v>
      </c>
      <c r="I35" s="63" t="str">
        <f t="shared" si="3"/>
        <v/>
      </c>
      <c r="J35" s="63" t="s">
        <v>15</v>
      </c>
      <c r="K35" s="66"/>
      <c r="L35" s="63" t="s">
        <v>15</v>
      </c>
      <c r="M35" s="66"/>
      <c r="N35" s="60" t="s">
        <v>8</v>
      </c>
      <c r="O35" s="69" t="str">
        <f t="shared" si="0"/>
        <v/>
      </c>
      <c r="P35" s="71"/>
      <c r="Q35" s="70" t="str">
        <f t="shared" si="1"/>
        <v/>
      </c>
      <c r="R35" s="63" t="s">
        <v>15</v>
      </c>
      <c r="S35" s="135">
        <v>1.1000000000000001</v>
      </c>
      <c r="T35" s="60" t="s">
        <v>8</v>
      </c>
      <c r="U35" s="69" t="str">
        <f t="shared" si="2"/>
        <v/>
      </c>
    </row>
    <row r="36" spans="1:23" s="9" customFormat="1" ht="30" customHeight="1" x14ac:dyDescent="0.3">
      <c r="A36" s="197" t="s">
        <v>54</v>
      </c>
      <c r="B36" s="197"/>
      <c r="C36" s="198"/>
      <c r="D36" s="198"/>
      <c r="E36" s="57"/>
      <c r="F36" s="58" t="s">
        <v>7</v>
      </c>
      <c r="G36" s="59"/>
      <c r="H36" s="60" t="s">
        <v>8</v>
      </c>
      <c r="I36" s="63" t="str">
        <f t="shared" si="3"/>
        <v/>
      </c>
      <c r="J36" s="63" t="s">
        <v>15</v>
      </c>
      <c r="K36" s="66"/>
      <c r="L36" s="63" t="s">
        <v>15</v>
      </c>
      <c r="M36" s="66"/>
      <c r="N36" s="60" t="s">
        <v>8</v>
      </c>
      <c r="O36" s="69" t="str">
        <f t="shared" si="0"/>
        <v/>
      </c>
      <c r="P36" s="71"/>
      <c r="Q36" s="70" t="str">
        <f t="shared" si="1"/>
        <v/>
      </c>
      <c r="R36" s="63" t="s">
        <v>15</v>
      </c>
      <c r="S36" s="135">
        <v>1.1000000000000001</v>
      </c>
      <c r="T36" s="60" t="s">
        <v>8</v>
      </c>
      <c r="U36" s="69" t="str">
        <f t="shared" si="2"/>
        <v/>
      </c>
    </row>
    <row r="37" spans="1:23" s="9" customFormat="1" ht="30" customHeight="1" x14ac:dyDescent="0.3">
      <c r="A37" s="197" t="s">
        <v>55</v>
      </c>
      <c r="B37" s="197"/>
      <c r="C37" s="198"/>
      <c r="D37" s="198"/>
      <c r="E37" s="57"/>
      <c r="F37" s="58" t="s">
        <v>7</v>
      </c>
      <c r="G37" s="59"/>
      <c r="H37" s="60" t="s">
        <v>8</v>
      </c>
      <c r="I37" s="63" t="str">
        <f t="shared" si="3"/>
        <v/>
      </c>
      <c r="J37" s="63" t="s">
        <v>15</v>
      </c>
      <c r="K37" s="66"/>
      <c r="L37" s="63" t="s">
        <v>15</v>
      </c>
      <c r="M37" s="66"/>
      <c r="N37" s="60" t="s">
        <v>8</v>
      </c>
      <c r="O37" s="69" t="str">
        <f t="shared" si="0"/>
        <v/>
      </c>
      <c r="P37" s="71"/>
      <c r="Q37" s="70" t="str">
        <f t="shared" si="1"/>
        <v/>
      </c>
      <c r="R37" s="63" t="s">
        <v>15</v>
      </c>
      <c r="S37" s="135">
        <v>1.1000000000000001</v>
      </c>
      <c r="T37" s="60" t="s">
        <v>8</v>
      </c>
      <c r="U37" s="69" t="str">
        <f t="shared" si="2"/>
        <v/>
      </c>
    </row>
    <row r="38" spans="1:23" s="9" customFormat="1" ht="30" customHeight="1" x14ac:dyDescent="0.3">
      <c r="A38" s="197" t="s">
        <v>56</v>
      </c>
      <c r="B38" s="197"/>
      <c r="C38" s="198"/>
      <c r="D38" s="198"/>
      <c r="E38" s="57"/>
      <c r="F38" s="58" t="s">
        <v>7</v>
      </c>
      <c r="G38" s="59"/>
      <c r="H38" s="60" t="s">
        <v>8</v>
      </c>
      <c r="I38" s="63" t="str">
        <f t="shared" si="3"/>
        <v/>
      </c>
      <c r="J38" s="63" t="s">
        <v>15</v>
      </c>
      <c r="K38" s="66"/>
      <c r="L38" s="63" t="s">
        <v>15</v>
      </c>
      <c r="M38" s="66"/>
      <c r="N38" s="60" t="s">
        <v>8</v>
      </c>
      <c r="O38" s="69" t="str">
        <f t="shared" si="0"/>
        <v/>
      </c>
      <c r="P38" s="71"/>
      <c r="Q38" s="70" t="str">
        <f t="shared" si="1"/>
        <v/>
      </c>
      <c r="R38" s="63" t="s">
        <v>15</v>
      </c>
      <c r="S38" s="135">
        <v>1.1000000000000001</v>
      </c>
      <c r="T38" s="60" t="s">
        <v>8</v>
      </c>
      <c r="U38" s="69" t="str">
        <f t="shared" si="2"/>
        <v/>
      </c>
    </row>
    <row r="39" spans="1:23" s="9" customFormat="1" ht="30" customHeight="1" x14ac:dyDescent="0.3">
      <c r="A39" s="197" t="s">
        <v>57</v>
      </c>
      <c r="B39" s="197"/>
      <c r="C39" s="198"/>
      <c r="D39" s="198"/>
      <c r="E39" s="57"/>
      <c r="F39" s="58" t="s">
        <v>7</v>
      </c>
      <c r="G39" s="59"/>
      <c r="H39" s="60" t="s">
        <v>8</v>
      </c>
      <c r="I39" s="63" t="str">
        <f t="shared" si="3"/>
        <v/>
      </c>
      <c r="J39" s="63" t="s">
        <v>15</v>
      </c>
      <c r="K39" s="66"/>
      <c r="L39" s="63" t="s">
        <v>15</v>
      </c>
      <c r="M39" s="66"/>
      <c r="N39" s="60" t="s">
        <v>8</v>
      </c>
      <c r="O39" s="69" t="str">
        <f t="shared" si="0"/>
        <v/>
      </c>
      <c r="P39" s="71"/>
      <c r="Q39" s="70" t="str">
        <f t="shared" si="1"/>
        <v/>
      </c>
      <c r="R39" s="63" t="s">
        <v>15</v>
      </c>
      <c r="S39" s="135">
        <v>1.1000000000000001</v>
      </c>
      <c r="T39" s="60" t="s">
        <v>8</v>
      </c>
      <c r="U39" s="69" t="str">
        <f t="shared" si="2"/>
        <v/>
      </c>
    </row>
    <row r="40" spans="1:23" s="9" customFormat="1" ht="30" customHeight="1" x14ac:dyDescent="0.3">
      <c r="A40" s="197" t="s">
        <v>58</v>
      </c>
      <c r="B40" s="197"/>
      <c r="C40" s="198"/>
      <c r="D40" s="198"/>
      <c r="E40" s="57"/>
      <c r="F40" s="58" t="s">
        <v>7</v>
      </c>
      <c r="G40" s="59"/>
      <c r="H40" s="60" t="s">
        <v>8</v>
      </c>
      <c r="I40" s="63" t="str">
        <f t="shared" si="3"/>
        <v/>
      </c>
      <c r="J40" s="63" t="s">
        <v>15</v>
      </c>
      <c r="K40" s="66"/>
      <c r="L40" s="63" t="s">
        <v>15</v>
      </c>
      <c r="M40" s="66"/>
      <c r="N40" s="60" t="s">
        <v>8</v>
      </c>
      <c r="O40" s="69" t="str">
        <f t="shared" si="0"/>
        <v/>
      </c>
      <c r="P40" s="71"/>
      <c r="Q40" s="70" t="str">
        <f t="shared" si="1"/>
        <v/>
      </c>
      <c r="R40" s="63" t="s">
        <v>15</v>
      </c>
      <c r="S40" s="135">
        <v>1.1000000000000001</v>
      </c>
      <c r="T40" s="60" t="s">
        <v>8</v>
      </c>
      <c r="U40" s="69" t="str">
        <f t="shared" si="2"/>
        <v/>
      </c>
    </row>
    <row r="41" spans="1:23" s="9" customFormat="1" ht="30" customHeight="1" x14ac:dyDescent="0.3">
      <c r="A41" s="197" t="s">
        <v>59</v>
      </c>
      <c r="B41" s="197"/>
      <c r="C41" s="198"/>
      <c r="D41" s="198"/>
      <c r="E41" s="57"/>
      <c r="F41" s="58" t="s">
        <v>7</v>
      </c>
      <c r="G41" s="59"/>
      <c r="H41" s="60" t="s">
        <v>8</v>
      </c>
      <c r="I41" s="63" t="str">
        <f t="shared" si="3"/>
        <v/>
      </c>
      <c r="J41" s="63" t="s">
        <v>15</v>
      </c>
      <c r="K41" s="66"/>
      <c r="L41" s="63" t="s">
        <v>15</v>
      </c>
      <c r="M41" s="66"/>
      <c r="N41" s="60" t="s">
        <v>8</v>
      </c>
      <c r="O41" s="69" t="str">
        <f t="shared" si="0"/>
        <v/>
      </c>
      <c r="P41" s="71"/>
      <c r="Q41" s="70" t="str">
        <f t="shared" si="1"/>
        <v/>
      </c>
      <c r="R41" s="63" t="s">
        <v>15</v>
      </c>
      <c r="S41" s="135">
        <v>1.1000000000000001</v>
      </c>
      <c r="T41" s="60" t="s">
        <v>8</v>
      </c>
      <c r="U41" s="69" t="str">
        <f t="shared" si="2"/>
        <v/>
      </c>
    </row>
    <row r="42" spans="1:23" s="9" customFormat="1" ht="30" customHeight="1" x14ac:dyDescent="0.3">
      <c r="A42" s="197" t="s">
        <v>60</v>
      </c>
      <c r="B42" s="197"/>
      <c r="C42" s="198"/>
      <c r="D42" s="198"/>
      <c r="E42" s="57"/>
      <c r="F42" s="58" t="s">
        <v>7</v>
      </c>
      <c r="G42" s="59"/>
      <c r="H42" s="60" t="s">
        <v>8</v>
      </c>
      <c r="I42" s="63" t="str">
        <f t="shared" si="3"/>
        <v/>
      </c>
      <c r="J42" s="63" t="s">
        <v>15</v>
      </c>
      <c r="K42" s="66"/>
      <c r="L42" s="63" t="s">
        <v>15</v>
      </c>
      <c r="M42" s="66"/>
      <c r="N42" s="60" t="s">
        <v>8</v>
      </c>
      <c r="O42" s="69" t="str">
        <f t="shared" si="0"/>
        <v/>
      </c>
      <c r="P42" s="71"/>
      <c r="Q42" s="70" t="str">
        <f t="shared" si="1"/>
        <v/>
      </c>
      <c r="R42" s="63" t="s">
        <v>15</v>
      </c>
      <c r="S42" s="135">
        <v>1.1000000000000001</v>
      </c>
      <c r="T42" s="60" t="s">
        <v>8</v>
      </c>
      <c r="U42" s="69" t="str">
        <f t="shared" si="2"/>
        <v/>
      </c>
    </row>
    <row r="43" spans="1:23" s="10" customFormat="1" ht="7.8" x14ac:dyDescent="0.3">
      <c r="C43" s="11"/>
      <c r="D43" s="11"/>
      <c r="E43" s="12"/>
      <c r="F43" s="13"/>
      <c r="G43" s="12"/>
      <c r="H43" s="14"/>
      <c r="I43" s="15"/>
      <c r="J43" s="13"/>
      <c r="K43" s="13"/>
      <c r="L43" s="13"/>
      <c r="M43" s="16"/>
      <c r="N43" s="14"/>
      <c r="O43" s="17"/>
    </row>
    <row r="44" spans="1:23" s="18" customFormat="1" ht="30" customHeight="1" x14ac:dyDescent="0.3">
      <c r="J44" s="19"/>
      <c r="K44" s="19"/>
      <c r="L44" s="38"/>
      <c r="M44" s="38"/>
      <c r="N44" s="32"/>
      <c r="P44" s="19"/>
      <c r="Q44" s="184" t="s">
        <v>78</v>
      </c>
      <c r="R44" s="185"/>
      <c r="S44" s="185"/>
      <c r="T44" s="95" t="s">
        <v>8</v>
      </c>
      <c r="U44" s="34" t="str">
        <f>IF(U13="","",SUM(U13:U42))</f>
        <v/>
      </c>
      <c r="V44" s="96"/>
      <c r="W44" s="97"/>
    </row>
    <row r="45" spans="1:23" s="18" customFormat="1" ht="18" x14ac:dyDescent="0.3">
      <c r="J45" s="19"/>
      <c r="K45" s="19"/>
      <c r="L45" s="38"/>
      <c r="M45" s="38"/>
      <c r="N45" s="32"/>
      <c r="P45" s="19"/>
      <c r="Q45" s="98"/>
      <c r="R45" s="19"/>
      <c r="S45" s="19"/>
      <c r="T45" s="41"/>
      <c r="U45" s="97"/>
      <c r="V45" s="32"/>
      <c r="W45" s="97"/>
    </row>
    <row r="46" spans="1:23" s="18" customFormat="1" ht="22.2" customHeight="1" x14ac:dyDescent="0.3">
      <c r="B46" s="183" t="s">
        <v>25</v>
      </c>
      <c r="C46" s="183"/>
      <c r="D46" s="183"/>
      <c r="E46" s="183"/>
      <c r="F46" s="132"/>
      <c r="G46" s="132"/>
      <c r="H46" s="132"/>
      <c r="I46" s="132"/>
      <c r="J46" s="132"/>
      <c r="K46" s="85"/>
      <c r="L46" s="85"/>
      <c r="M46" s="85"/>
      <c r="N46" s="85"/>
      <c r="O46" s="85"/>
      <c r="P46" s="85"/>
      <c r="Q46" s="85"/>
      <c r="R46" s="85"/>
      <c r="S46" s="109" t="s">
        <v>27</v>
      </c>
      <c r="T46" s="124"/>
      <c r="U46" s="124"/>
    </row>
    <row r="47" spans="1:23" s="18" customFormat="1" ht="22.2" customHeight="1" x14ac:dyDescent="0.3">
      <c r="B47" s="85"/>
      <c r="C47" s="85"/>
      <c r="D47" s="85"/>
      <c r="E47" s="85"/>
      <c r="F47" s="85"/>
      <c r="G47" s="85"/>
      <c r="H47" s="85"/>
      <c r="I47" s="85"/>
      <c r="J47" s="102"/>
      <c r="K47" s="85"/>
      <c r="L47" s="85"/>
      <c r="M47" s="85"/>
      <c r="N47" s="85"/>
      <c r="O47" s="85"/>
      <c r="P47" s="85"/>
      <c r="Q47" s="85"/>
      <c r="R47" s="85"/>
      <c r="S47" s="109" t="s">
        <v>28</v>
      </c>
      <c r="T47" s="128"/>
      <c r="U47" s="129" t="s">
        <v>29</v>
      </c>
    </row>
    <row r="48" spans="1:23" s="18" customFormat="1" ht="22.2" customHeight="1" x14ac:dyDescent="0.3">
      <c r="A48" s="40"/>
      <c r="B48" s="113"/>
      <c r="C48" s="114" t="s">
        <v>26</v>
      </c>
      <c r="D48" s="114"/>
      <c r="E48" s="114"/>
      <c r="F48" s="114"/>
      <c r="G48" s="114"/>
      <c r="H48" s="114"/>
      <c r="I48" s="114"/>
      <c r="J48" s="133" t="str">
        <f>IF(U13="","",AR44)</f>
        <v/>
      </c>
      <c r="K48" s="134"/>
      <c r="L48" s="115"/>
      <c r="M48" s="114"/>
      <c r="N48" s="114"/>
      <c r="O48" s="114"/>
      <c r="P48" s="114"/>
      <c r="Q48" s="114"/>
      <c r="R48" s="114"/>
      <c r="S48" s="114"/>
      <c r="T48" s="114"/>
      <c r="U48" s="114"/>
    </row>
    <row r="49" spans="1:27" s="35" customFormat="1" ht="22.2" customHeight="1" x14ac:dyDescent="0.3">
      <c r="A49" s="19"/>
      <c r="B49" s="102"/>
      <c r="C49" s="102" t="s">
        <v>36</v>
      </c>
      <c r="D49" s="102"/>
      <c r="E49" s="102"/>
      <c r="F49" s="102"/>
      <c r="G49" s="102"/>
      <c r="H49" s="102"/>
      <c r="I49" s="102"/>
      <c r="J49" s="102"/>
      <c r="K49" s="102"/>
      <c r="L49" s="111"/>
      <c r="M49" s="102"/>
      <c r="N49" s="102"/>
      <c r="O49" s="102"/>
      <c r="P49" s="102"/>
      <c r="Q49" s="102"/>
      <c r="R49" s="102"/>
      <c r="S49" s="114" t="s">
        <v>32</v>
      </c>
      <c r="T49" s="102"/>
      <c r="U49" s="102"/>
      <c r="V49" s="36"/>
      <c r="W49" s="36"/>
      <c r="X49" s="36"/>
      <c r="Y49" s="36"/>
      <c r="Z49" s="36"/>
      <c r="AA49" s="37"/>
    </row>
    <row r="50" spans="1:27" s="18" customFormat="1" ht="22.2" customHeight="1" x14ac:dyDescent="0.3">
      <c r="A50" s="19"/>
      <c r="B50" s="102"/>
      <c r="C50" s="112"/>
      <c r="D50" s="113"/>
      <c r="E50" s="102" t="s">
        <v>37</v>
      </c>
      <c r="F50" s="102"/>
      <c r="G50" s="102"/>
      <c r="H50" s="116"/>
      <c r="I50" s="105"/>
      <c r="J50" s="105"/>
      <c r="K50" s="105"/>
      <c r="L50" s="116"/>
      <c r="M50" s="105"/>
      <c r="N50" s="105"/>
      <c r="O50" s="105"/>
      <c r="P50" s="105"/>
      <c r="Q50" s="105"/>
      <c r="R50" s="102"/>
      <c r="S50" s="130"/>
      <c r="T50" s="130"/>
      <c r="U50" s="130"/>
      <c r="V50" s="19"/>
      <c r="W50" s="19"/>
      <c r="X50" s="19"/>
      <c r="Y50" s="19"/>
      <c r="Z50" s="19"/>
      <c r="AA50" s="39"/>
    </row>
    <row r="51" spans="1:27" s="18" customFormat="1" ht="22.2" customHeight="1" x14ac:dyDescent="0.3">
      <c r="A51" s="19"/>
      <c r="B51" s="102"/>
      <c r="C51" s="121"/>
      <c r="D51" s="120"/>
      <c r="E51" s="141" t="s">
        <v>30</v>
      </c>
      <c r="F51" s="141"/>
      <c r="G51" s="117"/>
      <c r="H51" s="117"/>
      <c r="I51" s="117"/>
      <c r="J51" s="105" t="s">
        <v>31</v>
      </c>
      <c r="K51" s="105"/>
      <c r="L51" s="105"/>
      <c r="M51" s="105"/>
      <c r="N51" s="130"/>
      <c r="O51" s="130"/>
      <c r="P51" s="130"/>
      <c r="Q51" s="130"/>
      <c r="R51" s="105"/>
      <c r="S51" s="130"/>
      <c r="T51" s="130"/>
      <c r="U51" s="130"/>
      <c r="V51" s="93"/>
      <c r="W51" s="93"/>
      <c r="X51" s="19"/>
      <c r="Y51" s="19"/>
      <c r="Z51" s="19"/>
      <c r="AA51" s="39"/>
    </row>
    <row r="52" spans="1:27" s="18" customFormat="1" ht="22.2" customHeight="1" x14ac:dyDescent="0.3">
      <c r="A52" s="19"/>
      <c r="B52" s="102"/>
      <c r="C52" s="112"/>
      <c r="D52" s="113"/>
      <c r="E52" s="102" t="s">
        <v>74</v>
      </c>
      <c r="F52" s="102"/>
      <c r="G52" s="102"/>
      <c r="H52" s="102"/>
      <c r="I52" s="102"/>
      <c r="J52" s="102"/>
      <c r="K52" s="102"/>
      <c r="L52" s="111"/>
      <c r="M52" s="102"/>
      <c r="N52" s="102"/>
      <c r="O52" s="102"/>
      <c r="P52" s="102"/>
      <c r="Q52" s="102"/>
      <c r="R52" s="102"/>
      <c r="S52" s="130"/>
      <c r="T52" s="130"/>
      <c r="U52" s="130"/>
      <c r="V52" s="93"/>
      <c r="W52" s="93"/>
      <c r="X52" s="38"/>
      <c r="Y52" s="38"/>
      <c r="Z52" s="38"/>
      <c r="AA52" s="19"/>
    </row>
    <row r="53" spans="1:27" s="18" customFormat="1" ht="22.2" customHeight="1" x14ac:dyDescent="0.3">
      <c r="A53" s="19"/>
      <c r="B53" s="102"/>
      <c r="C53" s="102"/>
      <c r="D53" s="102"/>
      <c r="E53" s="102" t="s">
        <v>72</v>
      </c>
      <c r="F53" s="102"/>
      <c r="G53" s="102"/>
      <c r="H53" s="102"/>
      <c r="I53" s="102"/>
      <c r="J53" s="102"/>
      <c r="K53" s="102"/>
      <c r="L53" s="111"/>
      <c r="M53" s="102"/>
      <c r="N53" s="102"/>
      <c r="O53" s="102"/>
      <c r="P53" s="102"/>
      <c r="Q53" s="102"/>
      <c r="R53" s="102"/>
      <c r="S53" s="130"/>
      <c r="T53" s="130"/>
      <c r="U53" s="130"/>
      <c r="V53" s="93"/>
      <c r="W53" s="93"/>
      <c r="X53" s="93"/>
      <c r="Y53" s="93"/>
      <c r="Z53" s="93"/>
      <c r="AA53" s="19"/>
    </row>
    <row r="54" spans="1:27" s="18" customFormat="1" ht="22.2" customHeight="1" x14ac:dyDescent="0.3">
      <c r="A54" s="19"/>
      <c r="B54" s="102"/>
      <c r="C54" s="85"/>
      <c r="D54" s="85"/>
      <c r="E54" s="102" t="s">
        <v>73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102"/>
      <c r="S54" s="102"/>
      <c r="T54" s="102"/>
      <c r="U54" s="102"/>
      <c r="V54" s="93"/>
      <c r="W54" s="93"/>
      <c r="X54" s="19"/>
      <c r="Y54" s="19"/>
      <c r="Z54" s="19"/>
      <c r="AA54" s="39"/>
    </row>
    <row r="55" spans="1:27" s="18" customFormat="1" ht="22.2" customHeight="1" x14ac:dyDescent="0.4">
      <c r="A55" s="19"/>
      <c r="B55" s="102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102"/>
      <c r="S55" s="102"/>
      <c r="T55" s="102"/>
      <c r="U55" s="122" t="s">
        <v>34</v>
      </c>
      <c r="V55" s="19"/>
      <c r="W55" s="19"/>
      <c r="X55" s="19"/>
      <c r="Y55" s="19"/>
      <c r="Z55" s="19"/>
      <c r="AA55" s="39"/>
    </row>
    <row r="56" spans="1:27" s="18" customFormat="1" ht="22.2" customHeight="1" x14ac:dyDescent="0.3">
      <c r="A56" s="19"/>
      <c r="B56" s="113"/>
      <c r="C56" s="114" t="s">
        <v>33</v>
      </c>
      <c r="D56" s="114"/>
      <c r="E56" s="114"/>
      <c r="F56" s="114"/>
      <c r="G56" s="114"/>
      <c r="H56" s="114"/>
      <c r="I56" s="102"/>
      <c r="J56" s="102"/>
      <c r="K56" s="102"/>
      <c r="L56" s="111"/>
      <c r="M56" s="102"/>
      <c r="N56" s="102"/>
      <c r="O56" s="102"/>
      <c r="P56" s="102"/>
      <c r="Q56" s="102"/>
      <c r="R56" s="102"/>
      <c r="S56" s="102"/>
      <c r="T56" s="102"/>
      <c r="U56" s="123" t="s">
        <v>35</v>
      </c>
      <c r="V56" s="19"/>
      <c r="W56" s="19"/>
      <c r="X56" s="19"/>
      <c r="Y56" s="19"/>
      <c r="Z56" s="19"/>
      <c r="AA56" s="39"/>
    </row>
    <row r="57" spans="1:27" s="18" customFormat="1" ht="18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19"/>
      <c r="W57" s="19"/>
      <c r="X57" s="19"/>
      <c r="Y57" s="19"/>
      <c r="Z57" s="19"/>
      <c r="AA57" s="39"/>
    </row>
    <row r="58" spans="1:27" s="35" customFormat="1" ht="18" x14ac:dyDescent="0.3">
      <c r="A58" s="40"/>
      <c r="I58" s="36"/>
      <c r="J58" s="36"/>
      <c r="K58" s="36"/>
      <c r="L58" s="37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</row>
    <row r="59" spans="1:27" s="18" customFormat="1" ht="18" x14ac:dyDescent="0.3">
      <c r="A59" s="19"/>
      <c r="B59" s="19"/>
      <c r="C59" s="38"/>
      <c r="D59" s="38"/>
      <c r="E59" s="38"/>
      <c r="F59" s="38"/>
      <c r="G59" s="99"/>
      <c r="H59" s="100"/>
      <c r="I59" s="33"/>
      <c r="J59" s="42"/>
      <c r="K59" s="101"/>
      <c r="L59" s="100"/>
      <c r="M59" s="33"/>
      <c r="N59" s="38"/>
      <c r="O59" s="38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39"/>
    </row>
    <row r="60" spans="1:27" s="18" customFormat="1" ht="18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3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39"/>
    </row>
    <row r="61" spans="1:27" s="1" customFormat="1" x14ac:dyDescent="0.3">
      <c r="J61" s="29"/>
      <c r="L61" s="3"/>
    </row>
    <row r="62" spans="1:27" s="20" customFormat="1" x14ac:dyDescent="0.3">
      <c r="J62" s="21"/>
      <c r="L62" s="22"/>
    </row>
    <row r="63" spans="1:27" s="1" customFormat="1" x14ac:dyDescent="0.3">
      <c r="J63" s="29"/>
      <c r="L63" s="3"/>
    </row>
    <row r="64" spans="1:27" s="24" customFormat="1" x14ac:dyDescent="0.3">
      <c r="J64" s="25"/>
      <c r="L64" s="26"/>
    </row>
    <row r="65" spans="10:12" s="1" customFormat="1" x14ac:dyDescent="0.3">
      <c r="J65" s="29"/>
      <c r="L65" s="3"/>
    </row>
  </sheetData>
  <sheetProtection algorithmName="SHA-512" hashValue="gMvbu4pA1kLneWBcsOBsmhNSvKO4xoCiVzQ1iDB7sfivFS0QbqyP1f9a1Qm3DKgSwA0p/brUkIwkLttplesy4Q==" saltValue="V+bP/N52xiZl/AR9dUmyDA==" spinCount="100000" sheet="1" selectLockedCells="1"/>
  <protectedRanges>
    <protectedRange sqref="K13:K42" name="Plage4"/>
    <protectedRange sqref="G13:G42" name="Plage2"/>
    <protectedRange sqref="E13:E42" name="Plage1"/>
  </protectedRanges>
  <customSheetViews>
    <customSheetView guid="{28C3283E-C194-4196-BA0E-12DBD7DEB142}" fitToPage="1" topLeftCell="A52">
      <selection activeCell="Q58" sqref="Q58:U63"/>
      <pageMargins left="0.51181102362204722" right="0.11811023622047245" top="0.59055118110236227" bottom="0.35433070866141736" header="0" footer="0"/>
      <pageSetup paperSize="9" scale="70" orientation="portrait" r:id="rId1"/>
    </customSheetView>
  </customSheetViews>
  <mergeCells count="51">
    <mergeCell ref="U11:U12"/>
    <mergeCell ref="F7:I7"/>
    <mergeCell ref="J7:M7"/>
    <mergeCell ref="F8:I8"/>
    <mergeCell ref="M11:M12"/>
    <mergeCell ref="O11:O12"/>
    <mergeCell ref="K11:K12"/>
    <mergeCell ref="Q11:Q12"/>
    <mergeCell ref="S11:S12"/>
    <mergeCell ref="A42:D42"/>
    <mergeCell ref="A39:D39"/>
    <mergeCell ref="E11:E12"/>
    <mergeCell ref="G11:G12"/>
    <mergeCell ref="I11:I12"/>
    <mergeCell ref="A40:D40"/>
    <mergeCell ref="A41:D41"/>
    <mergeCell ref="A35:D35"/>
    <mergeCell ref="A36:D36"/>
    <mergeCell ref="A37:D37"/>
    <mergeCell ref="A38:D38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19:D19"/>
    <mergeCell ref="A20:D20"/>
    <mergeCell ref="A22:D22"/>
    <mergeCell ref="A23:D23"/>
    <mergeCell ref="A24:D24"/>
    <mergeCell ref="E51:F51"/>
    <mergeCell ref="B46:E46"/>
    <mergeCell ref="Q44:S44"/>
    <mergeCell ref="F6:M6"/>
    <mergeCell ref="I1:Q2"/>
    <mergeCell ref="I3:Q4"/>
    <mergeCell ref="J8:M8"/>
    <mergeCell ref="Q8:U8"/>
    <mergeCell ref="Q7:U7"/>
    <mergeCell ref="A21:D21"/>
    <mergeCell ref="A13:D13"/>
    <mergeCell ref="A14:D14"/>
    <mergeCell ref="A15:D15"/>
    <mergeCell ref="A16:D16"/>
    <mergeCell ref="A17:D17"/>
    <mergeCell ref="A18:D18"/>
  </mergeCells>
  <pageMargins left="0.51181102362204722" right="0.31496062992125984" top="0.39370078740157483" bottom="0.35433070866141736" header="0" footer="0"/>
  <pageSetup paperSize="9" scale="5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NON CLASSES</vt:lpstr>
      <vt:lpstr>CLASSES</vt:lpstr>
      <vt:lpstr>CLASSES!Zone_d_impression</vt:lpstr>
      <vt:lpstr>'NON CLASSES'!Zone_d_impression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Alexandra</cp:lastModifiedBy>
  <cp:lastPrinted>2019-01-08T12:43:45Z</cp:lastPrinted>
  <dcterms:created xsi:type="dcterms:W3CDTF">2018-11-05T11:03:05Z</dcterms:created>
  <dcterms:modified xsi:type="dcterms:W3CDTF">2019-01-08T12:54:48Z</dcterms:modified>
</cp:coreProperties>
</file>